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8865" tabRatio="859" activeTab="5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Tablosu'!$G$58</definedName>
    <definedName name="OLE_LINK3" localSheetId="5">'Nakit Akım Tablosu'!$G$5</definedName>
    <definedName name="OLE_LINK41" localSheetId="1">Kaynaklar!$D$26</definedName>
    <definedName name="OLE_LINK43" localSheetId="0">Varlıklar!#REF!</definedName>
    <definedName name="OLE_LINK64" localSheetId="1">Kaynaklar!#REF!</definedName>
    <definedName name="_xlnm.Print_Area" localSheetId="2">'Gelir Tablosu'!$A$1:$F$36</definedName>
    <definedName name="_xlnm.Print_Area" localSheetId="3">'Kapsamlı Gelir Tablosu'!$A$1:$F$24</definedName>
    <definedName name="_xlnm.Print_Area" localSheetId="1">Kaynaklar!$A$1:$D$48</definedName>
    <definedName name="_xlnm.Print_Area" localSheetId="5">'Nakit Akım Tablosu'!$A$1:$D$62</definedName>
    <definedName name="_xlnm.Print_Area" localSheetId="4">'Özkaynak Değişim Tablosu'!$A$1:$L$20</definedName>
    <definedName name="_xlnm.Print_Area" localSheetId="0">Varlıklar!$A$1:$D$31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7" i="34" l="1"/>
  <c r="C41" i="34"/>
  <c r="C7" i="34"/>
  <c r="D41" i="34"/>
  <c r="D50" i="34"/>
  <c r="D24" i="34"/>
  <c r="L4" i="33" l="1"/>
  <c r="E22" i="32" l="1"/>
  <c r="F30" i="31" l="1"/>
  <c r="F9" i="31"/>
  <c r="F17" i="31" l="1"/>
  <c r="F23" i="31" s="1"/>
  <c r="F28" i="31" s="1"/>
  <c r="F34" i="31" s="1"/>
  <c r="E30" i="31" l="1"/>
  <c r="E9" i="31"/>
  <c r="E17" i="31" s="1"/>
  <c r="D30" i="31"/>
  <c r="D9" i="31"/>
  <c r="D20" i="28"/>
  <c r="D17" i="31" l="1"/>
  <c r="D23" i="31" s="1"/>
  <c r="C20" i="28"/>
  <c r="E23" i="31"/>
  <c r="E28" i="31" s="1"/>
  <c r="E34" i="31" s="1"/>
  <c r="C50" i="34"/>
  <c r="D28" i="31" l="1"/>
  <c r="D34" i="31" l="1"/>
  <c r="F22" i="32"/>
  <c r="F5" i="32"/>
  <c r="E5" i="32"/>
  <c r="F3" i="32"/>
  <c r="E3" i="32"/>
  <c r="E24" i="32" l="1"/>
  <c r="F24" i="32"/>
  <c r="F2" i="31" l="1"/>
  <c r="F2" i="32" s="1"/>
  <c r="E2" i="31"/>
  <c r="E2" i="32" s="1"/>
  <c r="C24" i="34" l="1"/>
  <c r="D3" i="32" l="1"/>
  <c r="C3" i="32"/>
  <c r="D2" i="32"/>
  <c r="D23" i="30" l="1"/>
  <c r="C23" i="30"/>
  <c r="D3" i="30"/>
  <c r="C3" i="30"/>
  <c r="D2" i="30"/>
  <c r="C2" i="30"/>
  <c r="C2" i="32" s="1"/>
  <c r="A1" i="30"/>
  <c r="D5" i="28"/>
  <c r="C5" i="28"/>
  <c r="C9" i="31" l="1"/>
  <c r="C17" i="31" l="1"/>
  <c r="L6" i="33"/>
  <c r="L7" i="33"/>
  <c r="D5" i="30"/>
  <c r="C5" i="30"/>
  <c r="C23" i="31" l="1"/>
  <c r="L8" i="33"/>
  <c r="L15" i="33"/>
  <c r="L16" i="33"/>
  <c r="C30" i="31" l="1"/>
  <c r="K11" i="33" l="1"/>
  <c r="J11" i="33"/>
  <c r="J20" i="33" s="1"/>
  <c r="I11" i="33"/>
  <c r="I20" i="33" s="1"/>
  <c r="H11" i="33"/>
  <c r="H20" i="33" s="1"/>
  <c r="F11" i="33"/>
  <c r="F20" i="33" s="1"/>
  <c r="E11" i="33"/>
  <c r="E20" i="33" s="1"/>
  <c r="D11" i="33"/>
  <c r="D13" i="33" s="1"/>
  <c r="C11" i="33"/>
  <c r="C13" i="33" s="1"/>
  <c r="B11" i="33"/>
  <c r="B13" i="33" s="1"/>
  <c r="L19" i="33"/>
  <c r="L10" i="33"/>
  <c r="D22" i="32"/>
  <c r="C22" i="32"/>
  <c r="D34" i="30"/>
  <c r="D48" i="30" s="1"/>
  <c r="C34" i="30"/>
  <c r="B20" i="33" l="1"/>
  <c r="K20" i="33"/>
  <c r="C6" i="34" s="1"/>
  <c r="D6" i="34"/>
  <c r="C48" i="30"/>
  <c r="D20" i="33"/>
  <c r="L13" i="33"/>
  <c r="C28" i="31"/>
  <c r="C31" i="28"/>
  <c r="D31" i="28"/>
  <c r="L17" i="33"/>
  <c r="C20" i="33"/>
  <c r="L11" i="33"/>
  <c r="D33" i="34" l="1"/>
  <c r="C33" i="34"/>
  <c r="C34" i="31"/>
  <c r="L20" i="33"/>
  <c r="C5" i="34" l="1"/>
  <c r="D5" i="34"/>
  <c r="C5" i="32"/>
  <c r="D5" i="32"/>
  <c r="C58" i="34" l="1"/>
  <c r="D24" i="32"/>
  <c r="C24" i="32"/>
  <c r="D58" i="34"/>
  <c r="C62" i="34" l="1"/>
  <c r="D62" i="34"/>
</calcChain>
</file>

<file path=xl/sharedStrings.xml><?xml version="1.0" encoding="utf-8"?>
<sst xmlns="http://schemas.openxmlformats.org/spreadsheetml/2006/main" count="205" uniqueCount="173">
  <si>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</si>
  <si>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</si>
  <si>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</si>
  <si>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</si>
  <si>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</si>
  <si>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</si>
  <si>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</si>
  <si>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</si>
  <si>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</si>
  <si>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</si>
  <si>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</si>
  <si>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</si>
  <si>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</si>
  <si>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</si>
  <si>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</si>
  <si>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</si>
  <si>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</si>
  <si>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</si>
  <si>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</si>
  <si>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</si>
  <si>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</si>
  <si>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</si>
  <si>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</si>
  <si>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</si>
  <si>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</si>
  <si>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</si>
  <si>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</si>
  <si>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</si>
  <si>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</si>
  <si>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</si>
  <si>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</si>
  <si>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</si>
  <si>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</si>
  <si>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</si>
  <si>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</si>
  <si>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</si>
  <si>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</si>
  <si>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</si>
  <si>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</si>
  <si>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</si>
  <si>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</si>
  <si>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</si>
  <si>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</si>
  <si>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</si>
  <si>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</si>
  <si>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</si>
  <si>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</si>
  <si>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</si>
  <si>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</si>
  <si>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</si>
  <si>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</si>
  <si>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</si>
  <si>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</si>
  <si>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</si>
  <si>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</si>
  <si>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</si>
  <si>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</si>
  <si>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</si>
  <si>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</si>
  <si>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</si>
  <si>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>Geçmiş dönem bağımsız denetimden geçmiş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</si>
  <si>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</si>
  <si>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</si>
  <si>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</si>
  <si>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</si>
  <si>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</si>
  <si>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</si>
  <si>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</si>
  <si>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</si>
  <si>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</si>
  <si>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</si>
  <si>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</si>
  <si>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</si>
  <si>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</si>
  <si>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</si>
  <si>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</si>
  <si>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</si>
  <si>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</si>
  <si>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</si>
  <si>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</si>
  <si>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</si>
  <si>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</si>
  <si>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</si>
  <si>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</si>
  <si>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</si>
  <si>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</si>
  <si>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</si>
  <si>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</si>
  <si>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</si>
  <si>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</si>
  <si>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</si>
  <si>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</si>
  <si>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</si>
  <si>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</si>
  <si>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</si>
  <si>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</si>
  <si>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</si>
  <si>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</si>
  <si>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</si>
  <si>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</si>
  <si>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</si>
  <si>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</si>
  <si>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</si>
  <si>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</si>
  <si>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</si>
  <si>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</si>
  <si>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</si>
  <si>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</si>
  <si>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</si>
  <si>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</si>
  <si>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</si>
  <si>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</si>
  <si>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</si>
  <si>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</si>
  <si>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</si>
  <si>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</si>
  <si>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</si>
  <si>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</si>
  <si>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</si>
  <si>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</si>
  <si>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</si>
  <si>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</si>
  <si>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</si>
  <si>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</si>
  <si>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</si>
  <si>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</si>
  <si>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</si>
  <si>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</si>
  <si>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</si>
  <si>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Cari dönem vergisi ile ilgili yükümlülükler</t>
  </si>
  <si>
    <t>Nakit akış
riskinden
korunma 
(kayıpları) / kazançları</t>
  </si>
  <si>
    <t>Net dönem 
karı</t>
  </si>
  <si>
    <t>Tanımlanmış
fayda planları
yeniden ölçüm
(kayıpları) / 
kazançları</t>
  </si>
  <si>
    <t>Kar veya zarara sınıflandırılmayacak birikmiş diğer kapsamlı gelirler veya giderler</t>
  </si>
  <si>
    <t>Kar veya zararda 
yeniden sınıflandırılacak 
birikmiş diğer 
kapsamlı gelirler veya giderler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</si>
  <si>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</si>
  <si>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</si>
  <si>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</si>
  <si>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</si>
  <si>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</si>
  <si>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</si>
  <si>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</si>
  <si>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>1 Ocak 2017 itibarıyla bakiyeler</t>
  </si>
  <si>
    <t xml:space="preserve">1 Ocak 2018 itibarıyla bakiyeler 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</si>
  <si>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</si>
  <si>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</si>
  <si>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</si>
  <si>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</si>
  <si>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</si>
  <si>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Finansman Faaliyetlerinde (Kullanılan) / Elde Edilen Nakit Akışları</t>
  </si>
  <si>
    <t>Ford Otomotiv Sanayi A.Ş. 30 Eylül 2018 ve 31 Aralık 2017 tarihleri itibarıyla finansal durum tabloları</t>
  </si>
  <si>
    <t>Cari dönem 
bağımsız denetimden geçmemiş</t>
  </si>
  <si>
    <t>Özkaynak yöntemiyle değerlenen yatırımlar</t>
  </si>
  <si>
    <t>Bağımsız denetimden geçmemiş</t>
  </si>
  <si>
    <t>1 Ocak-
30 Eylül 2018</t>
  </si>
  <si>
    <t>1 Ocak-
30 Eylül 2017</t>
  </si>
  <si>
    <t>1 Temmuz-
30 Eylül 2017</t>
  </si>
  <si>
    <t>1 Temmuz-
30 Eylül 2018</t>
  </si>
  <si>
    <t>Özkaynak yöntemiyle değerlenen yatırımların karlarından / (zararlarlarından) paylar</t>
  </si>
  <si>
    <t>3,63 Kr</t>
  </si>
  <si>
    <t>2,79 Kr</t>
  </si>
  <si>
    <t>1,01 Kr</t>
  </si>
  <si>
    <t>0,99 Kr</t>
  </si>
  <si>
    <t>Ford Otomotiv Sanayi A.Ş. 30 Eylül 2018 ve 2017 tarihlerinde sona eren dokuz aylık ara dönemlere ait kar veya zarar tabloları</t>
  </si>
  <si>
    <t>Ford Otomotiv Sanayi A.Ş. 30 Eylül 2018 ve 2017 tarihlerinde sona eren dokuz aylık ara dönemlere ait diğer kapsamlı gelir tabloları</t>
  </si>
  <si>
    <t>Ford Otomotiv Sanayi A.Ş. 1 Ocak - 30 Eylül 2018 ve 2017 tarihlerinde sona eren dokuz aylık ara dönemlere ait özkaynak değişim tabloları</t>
  </si>
  <si>
    <t>30 Eylül 2017 itibarıyla bakiyeler</t>
  </si>
  <si>
    <t>30 Eylül 2018 itibarıyla bakiyeler</t>
  </si>
  <si>
    <t>Geçmiş dönem 
bağımsız 
denetimden 
geçmemiş 
30 Eylül 2017</t>
  </si>
  <si>
    <t>Cari dönem 
bağımsız
denetimden 
geçmemiş 
30 Eylül 2018</t>
  </si>
  <si>
    <t>Ford Otomotiv Sanayi A.Ş. 1 Ocak - 30 Eylül 2018 ve 2017 tarihlerinde sona eren dokuz aylık ara dönemlere ait nakit akış tabloları</t>
  </si>
  <si>
    <t>Özkaynak yöntemiyle değerlenen yatırımların dağıtılmamış karları</t>
  </si>
  <si>
    <t>İştiraklerin pay alımı/sermaye artırımı sebebiyle oluşan nakit çıkışları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</si>
</sst>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-* #,##0.00\ _₺_-;\-* #,##0.00\ _₺_-;_-* &quot;-&quot;??\ _₺_-;_-@_-"/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  <numFmt numFmtId="187" formatCode="_-* #,##0\ _₺_-;\-* #,##0\ _₺_-;_-* &quot;-&quot;??\ _₺_-;_-@_-"/>
  </numFmts>
  <fonts count="56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  <xf numFmtId="43" fontId="44" fillId="0" borderId="0" applyFont="0" applyFill="0" applyBorder="0" applyAlignment="0" applyProtection="0"/>
  </cellStyleXfs>
  <cellXfs count="209">
    <xf numFmtId="0" fontId="0" fillId="0" borderId="0" xfId="0" applyAlignment="1"/>
    <xf numFmtId="3" fontId="17" fillId="0" borderId="0" xfId="0" applyNumberFormat="1" applyFont="1" applyFill="1" applyAlignment="1">
      <alignment horizontal="right" vertical="center"/>
    </xf>
    <xf numFmtId="0" fontId="35" fillId="0" borderId="0" xfId="121" applyFont="1" applyFill="1"/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/>
    <xf numFmtId="0" fontId="35" fillId="0" borderId="0" xfId="70" applyFont="1" applyFill="1"/>
    <xf numFmtId="0" fontId="17" fillId="0" borderId="0" xfId="70" applyFont="1" applyFill="1"/>
    <xf numFmtId="0" fontId="35" fillId="0" borderId="0" xfId="70" applyFont="1" applyFill="1" applyBorder="1"/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6" fillId="0" borderId="0" xfId="70" applyFont="1" applyFill="1"/>
    <xf numFmtId="3" fontId="27" fillId="0" borderId="0" xfId="0" applyNumberFormat="1" applyFont="1" applyFill="1" applyAlignment="1"/>
    <xf numFmtId="0" fontId="36" fillId="0" borderId="0" xfId="121" applyFont="1" applyFill="1" applyBorder="1"/>
    <xf numFmtId="0" fontId="35" fillId="0" borderId="0" xfId="70" applyFont="1" applyFill="1" applyAlignment="1">
      <alignment horizontal="left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Border="1" applyAlignment="1">
      <alignment horizontal="center"/>
    </xf>
    <xf numFmtId="0" fontId="36" fillId="0" borderId="0" xfId="121" applyFont="1" applyFill="1" applyBorder="1" applyAlignment="1">
      <alignment horizontal="right" wrapText="1"/>
    </xf>
    <xf numFmtId="0" fontId="17" fillId="0" borderId="0" xfId="121" applyFont="1" applyFill="1" applyBorder="1" applyAlignment="1">
      <alignment horizontal="right" wrapText="1"/>
    </xf>
    <xf numFmtId="0" fontId="35" fillId="0" borderId="0" xfId="70" applyFont="1" applyFill="1" applyAlignment="1"/>
    <xf numFmtId="0" fontId="35" fillId="0" borderId="0" xfId="70" applyFont="1" applyFill="1" applyAlignment="1">
      <alignment vertical="center"/>
    </xf>
    <xf numFmtId="0" fontId="36" fillId="0" borderId="0" xfId="70" applyFont="1" applyFill="1" applyAlignment="1">
      <alignment horizontal="center"/>
    </xf>
    <xf numFmtId="0" fontId="38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center" wrapText="1"/>
    </xf>
    <xf numFmtId="0" fontId="35" fillId="0" borderId="0" xfId="70" applyFont="1" applyFill="1" applyBorder="1" applyAlignment="1">
      <alignment vertical="center"/>
    </xf>
    <xf numFmtId="0" fontId="35" fillId="0" borderId="0" xfId="70" applyFont="1" applyFill="1" applyBorder="1" applyAlignment="1">
      <alignment horizontal="center"/>
    </xf>
    <xf numFmtId="187" fontId="45" fillId="0" borderId="0" xfId="124" applyNumberFormat="1" applyFont="1" applyFill="1" applyAlignment="1">
      <alignment horizontal="center" vertical="center"/>
    </xf>
    <xf numFmtId="187" fontId="45" fillId="0" borderId="0" xfId="124" applyNumberFormat="1" applyFont="1" applyFill="1" applyBorder="1" applyAlignment="1">
      <alignment horizontal="center" vertical="center"/>
    </xf>
    <xf numFmtId="187" fontId="48" fillId="0" borderId="0" xfId="124" applyNumberFormat="1" applyFont="1" applyFill="1" applyAlignment="1">
      <alignment horizontal="center" vertical="center"/>
    </xf>
    <xf numFmtId="187" fontId="45" fillId="0" borderId="0" xfId="124" applyNumberFormat="1" applyFont="1" applyFill="1" applyAlignment="1">
      <alignment vertical="center"/>
    </xf>
    <xf numFmtId="187" fontId="45" fillId="0" borderId="0" xfId="124" applyNumberFormat="1" applyFont="1" applyFill="1" applyAlignment="1">
      <alignment horizontal="center"/>
    </xf>
    <xf numFmtId="187" fontId="48" fillId="0" borderId="0" xfId="124" applyNumberFormat="1" applyFont="1" applyFill="1" applyAlignment="1"/>
    <xf numFmtId="187" fontId="45" fillId="0" borderId="0" xfId="124" applyNumberFormat="1" applyFont="1" applyFill="1" applyBorder="1" applyAlignment="1">
      <alignment vertical="center"/>
    </xf>
    <xf numFmtId="3" fontId="35" fillId="0" borderId="0" xfId="70" applyNumberFormat="1" applyFont="1" applyFill="1"/>
    <xf numFmtId="0" fontId="35" fillId="0" borderId="0" xfId="70" applyFont="1" applyFill="1" applyBorder="1" applyAlignment="1">
      <alignment horizontal="center" vertical="center"/>
    </xf>
    <xf numFmtId="0" fontId="27" fillId="0" borderId="0" xfId="0" applyFont="1" applyFill="1" applyAlignment="1"/>
    <xf numFmtId="0" fontId="37" fillId="0" borderId="0" xfId="122" applyFont="1" applyFill="1" applyBorder="1" applyAlignment="1">
      <alignment horizontal="center" vertical="center" wrapText="1"/>
    </xf>
    <xf numFmtId="0" fontId="36" fillId="0" borderId="0" xfId="122" applyFont="1" applyFill="1" applyBorder="1" applyAlignment="1">
      <alignment horizontal="right" wrapText="1"/>
    </xf>
    <xf numFmtId="0" fontId="27" fillId="0" borderId="11" xfId="122" applyFont="1" applyFill="1" applyBorder="1" applyAlignment="1">
      <alignment horizontal="left" vertical="center" wrapText="1"/>
    </xf>
    <xf numFmtId="0" fontId="36" fillId="0" borderId="11" xfId="122" applyFont="1" applyFill="1" applyBorder="1" applyAlignment="1">
      <alignment horizontal="right" vertical="center" wrapText="1"/>
    </xf>
    <xf numFmtId="186" fontId="36" fillId="0" borderId="11" xfId="122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0" fillId="0" borderId="0" xfId="0" applyFill="1" applyAlignment="1"/>
    <xf numFmtId="0" fontId="53" fillId="0" borderId="0" xfId="0" applyFont="1" applyFill="1" applyAlignment="1">
      <alignment vertical="center"/>
    </xf>
    <xf numFmtId="0" fontId="27" fillId="0" borderId="12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3" fontId="53" fillId="0" borderId="0" xfId="0" applyNumberFormat="1" applyFont="1" applyFill="1" applyAlignment="1">
      <alignment vertical="center"/>
    </xf>
    <xf numFmtId="0" fontId="32" fillId="0" borderId="0" xfId="0" applyFont="1" applyFill="1" applyAlignment="1">
      <alignment vertical="center"/>
    </xf>
    <xf numFmtId="3" fontId="32" fillId="0" borderId="0" xfId="0" applyNumberFormat="1" applyFont="1" applyFill="1" applyAlignment="1">
      <alignment vertical="center"/>
    </xf>
    <xf numFmtId="43" fontId="17" fillId="0" borderId="0" xfId="124" applyFont="1" applyFill="1" applyAlignment="1">
      <alignment horizontal="right" vertical="center"/>
    </xf>
    <xf numFmtId="43" fontId="17" fillId="0" borderId="0" xfId="124" applyFont="1" applyFill="1" applyAlignment="1">
      <alignment vertical="center"/>
    </xf>
    <xf numFmtId="0" fontId="27" fillId="0" borderId="11" xfId="0" applyFont="1" applyFill="1" applyBorder="1" applyAlignment="1">
      <alignment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1" xfId="0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27" fillId="0" borderId="11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0" fontId="27" fillId="0" borderId="13" xfId="0" applyFont="1" applyFill="1" applyBorder="1" applyAlignment="1">
      <alignment vertical="center"/>
    </xf>
    <xf numFmtId="0" fontId="27" fillId="0" borderId="13" xfId="0" applyFont="1" applyFill="1" applyBorder="1" applyAlignment="1">
      <alignment vertical="center" wrapText="1"/>
    </xf>
    <xf numFmtId="3" fontId="27" fillId="0" borderId="13" xfId="0" applyNumberFormat="1" applyFont="1" applyFill="1" applyBorder="1" applyAlignment="1">
      <alignment horizontal="right" vertical="center"/>
    </xf>
    <xf numFmtId="0" fontId="53" fillId="0" borderId="0" xfId="0" applyFont="1" applyFill="1" applyAlignment="1"/>
    <xf numFmtId="3" fontId="53" fillId="0" borderId="0" xfId="0" applyNumberFormat="1" applyFont="1" applyFill="1" applyAlignment="1"/>
    <xf numFmtId="0" fontId="50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187" fontId="46" fillId="0" borderId="0" xfId="124" applyNumberFormat="1" applyFont="1" applyFill="1" applyAlignment="1">
      <alignment horizontal="center" vertical="center"/>
    </xf>
    <xf numFmtId="3" fontId="2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 indent="2"/>
    </xf>
    <xf numFmtId="0" fontId="49" fillId="0" borderId="0" xfId="0" applyFont="1" applyFill="1" applyAlignment="1">
      <alignment vertical="center"/>
    </xf>
    <xf numFmtId="0" fontId="17" fillId="0" borderId="0" xfId="0" applyFont="1" applyFill="1" applyAlignment="1">
      <alignment horizontal="left" vertical="center" indent="1"/>
    </xf>
    <xf numFmtId="0" fontId="17" fillId="0" borderId="11" xfId="0" applyFont="1" applyFill="1" applyBorder="1" applyAlignment="1">
      <alignment vertical="center"/>
    </xf>
    <xf numFmtId="0" fontId="17" fillId="0" borderId="0" xfId="0" applyFont="1" applyFill="1" applyAlignment="1">
      <alignment horizontal="left" vertical="center" wrapText="1" indent="1"/>
    </xf>
    <xf numFmtId="0" fontId="17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right"/>
    </xf>
    <xf numFmtId="187" fontId="46" fillId="0" borderId="0" xfId="124" applyNumberFormat="1" applyFont="1" applyFill="1" applyAlignment="1">
      <alignment horizontal="center" vertical="center" wrapText="1"/>
    </xf>
    <xf numFmtId="0" fontId="1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17" fillId="0" borderId="0" xfId="0" applyFont="1" applyFill="1" applyAlignment="1">
      <alignment wrapText="1"/>
    </xf>
    <xf numFmtId="167" fontId="17" fillId="0" borderId="0" xfId="0" applyNumberFormat="1" applyFont="1" applyFill="1" applyAlignment="1"/>
    <xf numFmtId="0" fontId="17" fillId="0" borderId="13" xfId="0" applyFont="1" applyFill="1" applyBorder="1" applyAlignment="1">
      <alignment horizontal="right" vertical="center"/>
    </xf>
    <xf numFmtId="0" fontId="36" fillId="0" borderId="10" xfId="70" applyFont="1" applyFill="1" applyBorder="1" applyAlignment="1">
      <alignment horizontal="left" wrapText="1"/>
    </xf>
    <xf numFmtId="0" fontId="36" fillId="0" borderId="10" xfId="70" applyFont="1" applyFill="1" applyBorder="1" applyAlignment="1">
      <alignment horizontal="right" wrapText="1"/>
    </xf>
    <xf numFmtId="0" fontId="36" fillId="0" borderId="10" xfId="122" applyFont="1" applyFill="1" applyBorder="1" applyAlignment="1">
      <alignment horizontal="right" wrapText="1"/>
    </xf>
    <xf numFmtId="187" fontId="47" fillId="0" borderId="0" xfId="124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50" fillId="0" borderId="0" xfId="0" applyFont="1" applyFill="1" applyAlignment="1">
      <alignment horizontal="left" vertical="center"/>
    </xf>
    <xf numFmtId="0" fontId="36" fillId="0" borderId="11" xfId="70" applyFont="1" applyFill="1" applyBorder="1" applyAlignment="1">
      <alignment horizontal="left" wrapText="1"/>
    </xf>
    <xf numFmtId="0" fontId="36" fillId="0" borderId="11" xfId="70" applyFont="1" applyFill="1" applyBorder="1" applyAlignment="1">
      <alignment horizontal="right" wrapText="1"/>
    </xf>
    <xf numFmtId="0" fontId="36" fillId="0" borderId="11" xfId="122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0" fontId="36" fillId="0" borderId="0" xfId="70" applyFont="1" applyFill="1" applyAlignment="1">
      <alignment horizontal="right" vertical="center" wrapText="1"/>
    </xf>
    <xf numFmtId="0" fontId="35" fillId="0" borderId="0" xfId="70" applyFont="1" applyFill="1" applyAlignment="1">
      <alignment horizontal="right" vertical="center" wrapText="1"/>
    </xf>
    <xf numFmtId="15" fontId="50" fillId="0" borderId="0" xfId="0" applyNumberFormat="1" applyFont="1" applyFill="1" applyAlignment="1">
      <alignment vertical="center"/>
    </xf>
    <xf numFmtId="0" fontId="27" fillId="0" borderId="0" xfId="0" applyFont="1" applyFill="1" applyAlignment="1">
      <alignment vertical="center" wrapText="1"/>
    </xf>
    <xf numFmtId="0" fontId="42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horizontal="left" vertical="center"/>
    </xf>
    <xf numFmtId="3" fontId="49" fillId="0" borderId="0" xfId="0" applyNumberFormat="1" applyFont="1" applyFill="1" applyAlignment="1">
      <alignment horizontal="left" vertical="center"/>
    </xf>
    <xf numFmtId="0" fontId="27" fillId="0" borderId="11" xfId="0" applyFont="1" applyFill="1" applyBorder="1" applyAlignment="1">
      <alignment horizontal="center" vertical="center" wrapText="1"/>
    </xf>
    <xf numFmtId="167" fontId="27" fillId="0" borderId="0" xfId="0" applyNumberFormat="1" applyFont="1" applyFill="1" applyAlignment="1"/>
    <xf numFmtId="0" fontId="27" fillId="0" borderId="12" xfId="0" applyFont="1" applyFill="1" applyBorder="1" applyAlignment="1">
      <alignment vertical="center" wrapText="1"/>
    </xf>
    <xf numFmtId="0" fontId="27" fillId="0" borderId="12" xfId="0" applyFont="1" applyFill="1" applyBorder="1" applyAlignment="1">
      <alignment horizontal="center" vertical="center" wrapText="1"/>
    </xf>
    <xf numFmtId="3" fontId="27" fillId="0" borderId="12" xfId="0" applyNumberFormat="1" applyFont="1" applyFill="1" applyBorder="1" applyAlignment="1"/>
    <xf numFmtId="0" fontId="52" fillId="0" borderId="0" xfId="0" applyFont="1" applyFill="1" applyAlignment="1">
      <alignment horizontal="left" vertical="center"/>
    </xf>
    <xf numFmtId="3" fontId="50" fillId="0" borderId="0" xfId="0" applyNumberFormat="1" applyFont="1" applyFill="1" applyAlignment="1">
      <alignment horizontal="left" vertical="center"/>
    </xf>
    <xf numFmtId="0" fontId="17" fillId="0" borderId="0" xfId="0" applyFont="1" applyFill="1" applyAlignment="1">
      <alignment horizontal="center" vertical="center" wrapText="1"/>
    </xf>
    <xf numFmtId="0" fontId="43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 vertical="center"/>
    </xf>
    <xf numFmtId="167" fontId="17" fillId="0" borderId="0" xfId="0" applyNumberFormat="1" applyFont="1" applyFill="1" applyAlignment="1">
      <alignment horizontal="right"/>
    </xf>
    <xf numFmtId="167" fontId="17" fillId="0" borderId="0" xfId="0" applyNumberFormat="1" applyFont="1" applyFill="1" applyAlignment="1">
      <alignment horizontal="center" vertical="center"/>
    </xf>
    <xf numFmtId="0" fontId="17" fillId="0" borderId="11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horizontal="center" vertical="center" wrapText="1"/>
    </xf>
    <xf numFmtId="3" fontId="42" fillId="0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3" fontId="43" fillId="0" borderId="0" xfId="0" applyNumberFormat="1" applyFont="1" applyFill="1" applyAlignment="1">
      <alignment horizontal="center" vertical="center"/>
    </xf>
    <xf numFmtId="0" fontId="35" fillId="0" borderId="12" xfId="70" applyFont="1" applyFill="1" applyBorder="1" applyAlignment="1">
      <alignment horizontal="center"/>
    </xf>
    <xf numFmtId="0" fontId="36" fillId="0" borderId="9" xfId="70" applyFont="1" applyFill="1" applyBorder="1" applyAlignment="1">
      <alignment vertical="center"/>
    </xf>
    <xf numFmtId="4" fontId="27" fillId="0" borderId="9" xfId="0" applyNumberFormat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/>
    </xf>
    <xf numFmtId="0" fontId="27" fillId="0" borderId="10" xfId="0" applyFont="1" applyFill="1" applyBorder="1" applyAlignment="1">
      <alignment horizontal="left" wrapText="1"/>
    </xf>
    <xf numFmtId="0" fontId="27" fillId="0" borderId="10" xfId="0" applyFont="1" applyFill="1" applyBorder="1" applyAlignment="1">
      <alignment horizontal="center" wrapTex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justify" vertical="center" wrapText="1"/>
    </xf>
    <xf numFmtId="0" fontId="27" fillId="0" borderId="0" xfId="0" applyFont="1" applyFill="1" applyBorder="1" applyAlignment="1">
      <alignment horizontal="right" wrapText="1"/>
    </xf>
    <xf numFmtId="0" fontId="17" fillId="0" borderId="0" xfId="0" applyFont="1" applyFill="1" applyBorder="1" applyAlignment="1">
      <alignment horizontal="right" wrapText="1"/>
    </xf>
    <xf numFmtId="167" fontId="27" fillId="0" borderId="11" xfId="0" applyNumberFormat="1" applyFont="1" applyFill="1" applyBorder="1" applyAlignment="1">
      <alignment vertical="center"/>
    </xf>
    <xf numFmtId="0" fontId="51" fillId="0" borderId="0" xfId="0" applyFont="1" applyFill="1" applyAlignment="1">
      <alignment vertical="center"/>
    </xf>
    <xf numFmtId="0" fontId="52" fillId="0" borderId="0" xfId="0" applyFont="1" applyFill="1" applyAlignment="1">
      <alignment vertical="center"/>
    </xf>
    <xf numFmtId="3" fontId="51" fillId="0" borderId="0" xfId="0" applyNumberFormat="1" applyFont="1" applyFill="1" applyAlignment="1">
      <alignment vertical="center"/>
    </xf>
    <xf numFmtId="3" fontId="49" fillId="0" borderId="0" xfId="0" applyNumberFormat="1" applyFont="1" applyFill="1" applyAlignment="1">
      <alignment vertical="center"/>
    </xf>
    <xf numFmtId="3" fontId="17" fillId="0" borderId="0" xfId="0" applyNumberFormat="1" applyFont="1" applyFill="1" applyAlignment="1">
      <alignment vertical="center"/>
    </xf>
    <xf numFmtId="167" fontId="17" fillId="0" borderId="11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vertical="top" wrapText="1"/>
    </xf>
    <xf numFmtId="0" fontId="2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167" fontId="27" fillId="0" borderId="11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 wrapText="1"/>
    </xf>
    <xf numFmtId="3" fontId="52" fillId="0" borderId="0" xfId="0" applyNumberFormat="1" applyFont="1" applyFill="1" applyAlignment="1">
      <alignment vertical="center"/>
    </xf>
    <xf numFmtId="3" fontId="50" fillId="0" borderId="0" xfId="0" applyNumberFormat="1" applyFont="1" applyFill="1" applyAlignment="1">
      <alignment vertical="center"/>
    </xf>
    <xf numFmtId="0" fontId="27" fillId="0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horizontal="right" vertical="center" wrapText="1"/>
    </xf>
    <xf numFmtId="167" fontId="27" fillId="0" borderId="8" xfId="0" applyNumberFormat="1" applyFont="1" applyFill="1" applyBorder="1" applyAlignment="1">
      <alignment vertical="center"/>
    </xf>
    <xf numFmtId="0" fontId="52" fillId="0" borderId="0" xfId="0" applyFont="1" applyFill="1" applyAlignment="1"/>
    <xf numFmtId="3" fontId="52" fillId="0" borderId="0" xfId="0" applyNumberFormat="1" applyFont="1" applyFill="1" applyAlignment="1"/>
    <xf numFmtId="3" fontId="50" fillId="0" borderId="0" xfId="0" applyNumberFormat="1" applyFont="1" applyFill="1" applyAlignment="1"/>
    <xf numFmtId="0" fontId="27" fillId="0" borderId="0" xfId="0" applyFont="1" applyFill="1" applyBorder="1" applyAlignment="1"/>
    <xf numFmtId="0" fontId="36" fillId="0" borderId="0" xfId="70" applyFont="1" applyFill="1" applyBorder="1" applyAlignment="1">
      <alignment horizontal="center" wrapText="1"/>
    </xf>
    <xf numFmtId="0" fontId="27" fillId="0" borderId="12" xfId="0" applyFont="1" applyFill="1" applyBorder="1" applyAlignment="1">
      <alignment wrapText="1"/>
    </xf>
    <xf numFmtId="3" fontId="27" fillId="0" borderId="12" xfId="0" applyNumberFormat="1" applyFont="1" applyFill="1" applyBorder="1" applyAlignment="1">
      <alignment horizontal="right" wrapText="1"/>
    </xf>
    <xf numFmtId="167" fontId="27" fillId="0" borderId="12" xfId="0" applyNumberFormat="1" applyFont="1" applyFill="1" applyBorder="1" applyAlignment="1">
      <alignment horizontal="right" wrapText="1"/>
    </xf>
    <xf numFmtId="0" fontId="54" fillId="0" borderId="0" xfId="0" applyFont="1" applyFill="1" applyAlignment="1">
      <alignment vertical="center"/>
    </xf>
    <xf numFmtId="3" fontId="54" fillId="0" borderId="0" xfId="0" applyNumberFormat="1" applyFont="1" applyFill="1" applyAlignment="1">
      <alignment vertical="center"/>
    </xf>
    <xf numFmtId="3" fontId="17" fillId="0" borderId="0" xfId="0" applyNumberFormat="1" applyFont="1" applyFill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55" fillId="0" borderId="0" xfId="0" applyFont="1" applyFill="1" applyAlignment="1">
      <alignment vertical="center"/>
    </xf>
    <xf numFmtId="3" fontId="55" fillId="0" borderId="0" xfId="0" applyNumberFormat="1" applyFont="1" applyFill="1" applyAlignment="1">
      <alignment vertical="center"/>
    </xf>
    <xf numFmtId="167" fontId="17" fillId="0" borderId="11" xfId="0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>
      <alignment horizontal="right" vertical="center" wrapText="1"/>
    </xf>
    <xf numFmtId="167" fontId="27" fillId="0" borderId="0" xfId="0" applyNumberFormat="1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wrapText="1"/>
    </xf>
    <xf numFmtId="3" fontId="27" fillId="0" borderId="11" xfId="0" applyNumberFormat="1" applyFont="1" applyFill="1" applyBorder="1" applyAlignment="1">
      <alignment horizontal="right" wrapText="1"/>
    </xf>
    <xf numFmtId="167" fontId="27" fillId="0" borderId="11" xfId="0" applyNumberFormat="1" applyFont="1" applyFill="1" applyBorder="1" applyAlignment="1">
      <alignment horizontal="right" wrapText="1"/>
    </xf>
    <xf numFmtId="3" fontId="27" fillId="0" borderId="12" xfId="0" applyNumberFormat="1" applyFont="1" applyFill="1" applyBorder="1" applyAlignment="1">
      <alignment horizontal="right" vertical="center" wrapText="1"/>
    </xf>
    <xf numFmtId="167" fontId="27" fillId="0" borderId="12" xfId="0" applyNumberFormat="1" applyFont="1" applyFill="1" applyBorder="1" applyAlignment="1">
      <alignment horizontal="right" vertical="center" wrapText="1"/>
    </xf>
    <xf numFmtId="0" fontId="27" fillId="0" borderId="11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left" wrapText="1"/>
    </xf>
    <xf numFmtId="0" fontId="35" fillId="0" borderId="0" xfId="121" applyFont="1" applyFill="1" applyAlignment="1">
      <alignment horizontal="center" vertical="top" wrapText="1"/>
    </xf>
    <xf numFmtId="0" fontId="40" fillId="0" borderId="0" xfId="121" applyFont="1" applyFill="1" applyAlignment="1">
      <alignment horizontal="right" wrapText="1"/>
    </xf>
    <xf numFmtId="0" fontId="17" fillId="0" borderId="0" xfId="121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 indent="1"/>
    </xf>
    <xf numFmtId="0" fontId="52" fillId="0" borderId="0" xfId="0" applyFont="1" applyFill="1" applyAlignment="1">
      <alignment horizontal="justify" vertical="center"/>
    </xf>
    <xf numFmtId="3" fontId="52" fillId="0" borderId="0" xfId="0" applyNumberFormat="1" applyFont="1" applyFill="1" applyAlignment="1">
      <alignment horizontal="justify" vertical="center"/>
    </xf>
    <xf numFmtId="167" fontId="27" fillId="0" borderId="0" xfId="0" applyNumberFormat="1" applyFont="1" applyFill="1" applyAlignment="1">
      <alignment vertical="center"/>
    </xf>
    <xf numFmtId="0" fontId="51" fillId="0" borderId="0" xfId="0" applyFont="1" applyFill="1" applyAlignment="1">
      <alignment horizontal="justify" vertical="center"/>
    </xf>
    <xf numFmtId="3" fontId="51" fillId="0" borderId="0" xfId="0" applyNumberFormat="1" applyFont="1" applyFill="1" applyAlignment="1">
      <alignment horizontal="justify" vertical="center"/>
    </xf>
    <xf numFmtId="167" fontId="17" fillId="0" borderId="0" xfId="0" applyNumberFormat="1" applyFont="1" applyFill="1" applyAlignment="1">
      <alignment vertical="center"/>
    </xf>
    <xf numFmtId="167" fontId="1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right" wrapText="1"/>
    </xf>
    <xf numFmtId="167" fontId="17" fillId="0" borderId="0" xfId="0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left" wrapText="1" indent="1"/>
    </xf>
    <xf numFmtId="167" fontId="17" fillId="0" borderId="0" xfId="0" applyNumberFormat="1" applyFont="1" applyFill="1" applyAlignment="1">
      <alignment horizontal="right" wrapText="1"/>
    </xf>
    <xf numFmtId="0" fontId="17" fillId="0" borderId="11" xfId="0" applyFont="1" applyFill="1" applyBorder="1" applyAlignment="1">
      <alignment horizontal="left" vertical="center" wrapText="1" indent="1"/>
    </xf>
    <xf numFmtId="3" fontId="17" fillId="0" borderId="11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right" vertical="center" wrapText="1"/>
    </xf>
    <xf numFmtId="167" fontId="27" fillId="0" borderId="12" xfId="0" applyNumberFormat="1" applyFont="1" applyFill="1" applyBorder="1" applyAlignment="1">
      <alignment vertical="center"/>
    </xf>
    <xf numFmtId="3" fontId="27" fillId="0" borderId="11" xfId="0" applyNumberFormat="1" applyFont="1" applyFill="1" applyBorder="1" applyAlignment="1">
      <alignment horizontal="right" vertical="center" wrapText="1"/>
    </xf>
    <xf numFmtId="0" fontId="41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left"/>
    </xf>
    <xf numFmtId="0" fontId="36" fillId="0" borderId="12" xfId="70" applyFont="1" applyFill="1" applyBorder="1" applyAlignment="1">
      <alignment horizontal="center" wrapText="1"/>
    </xf>
    <xf numFmtId="0" fontId="36" fillId="0" borderId="12" xfId="70" applyFont="1" applyFill="1" applyBorder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O32"/>
  <sheetViews>
    <sheetView showGridLines="0" view="pageBreakPreview" zoomScaleNormal="100" zoomScaleSheetLayoutView="100" workbookViewId="0">
      <selection activeCell="H4" sqref="H4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28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05" t="s">
        <v>150</v>
      </c>
      <c r="B1" s="205"/>
      <c r="C1" s="205"/>
      <c r="D1" s="205"/>
    </row>
    <row r="2" spans="1:15" ht="39" customHeight="1">
      <c r="A2" s="37"/>
      <c r="B2" s="38"/>
      <c r="C2" s="39" t="s">
        <v>151</v>
      </c>
      <c r="D2" s="39" t="s">
        <v>60</v>
      </c>
    </row>
    <row r="3" spans="1:15">
      <c r="A3" s="40" t="s">
        <v>127</v>
      </c>
      <c r="B3" s="41" t="s">
        <v>59</v>
      </c>
      <c r="C3" s="42">
        <v>43373</v>
      </c>
      <c r="D3" s="42">
        <v>43100</v>
      </c>
    </row>
    <row r="4" spans="1:15" ht="26.25" customHeight="1">
      <c r="A4" s="43" t="s">
        <v>6</v>
      </c>
      <c r="B4" s="44"/>
      <c r="C4" s="45"/>
      <c r="D4" s="45"/>
      <c r="G4" s="46"/>
      <c r="H4" s="47"/>
      <c r="I4" s="46"/>
      <c r="J4" s="46"/>
      <c r="K4" s="46"/>
      <c r="L4" s="46"/>
    </row>
    <row r="5" spans="1:15" ht="21.75" customHeight="1">
      <c r="A5" s="48" t="s">
        <v>1</v>
      </c>
      <c r="B5" s="49"/>
      <c r="C5" s="50">
        <f>SUM(C7:C18)</f>
        <v>8082790</v>
      </c>
      <c r="D5" s="50">
        <f>SUM(D7:D18)</f>
        <v>6827040</v>
      </c>
      <c r="G5" s="46"/>
      <c r="H5" s="47"/>
      <c r="I5" s="46"/>
      <c r="J5" s="46"/>
      <c r="K5" s="46"/>
      <c r="L5" s="46"/>
    </row>
    <row r="6" spans="1:15" ht="12.75">
      <c r="A6" s="51"/>
      <c r="B6" s="52"/>
      <c r="C6" s="53"/>
      <c r="D6" s="1"/>
      <c r="G6" s="46"/>
      <c r="H6" s="47"/>
      <c r="I6" s="46"/>
      <c r="J6" s="54"/>
      <c r="K6" s="54"/>
      <c r="L6" s="46"/>
      <c r="O6" s="4"/>
    </row>
    <row r="7" spans="1:15" ht="15" customHeight="1">
      <c r="A7" s="51" t="s">
        <v>24</v>
      </c>
      <c r="B7" s="52">
        <v>4</v>
      </c>
      <c r="C7" s="1">
        <v>1379488</v>
      </c>
      <c r="D7" s="1">
        <v>1805945</v>
      </c>
      <c r="G7" s="46"/>
      <c r="H7" s="47"/>
      <c r="I7" s="46"/>
      <c r="J7" s="46"/>
      <c r="K7" s="46"/>
      <c r="L7" s="46"/>
      <c r="O7" s="4"/>
    </row>
    <row r="8" spans="1:15" ht="15" customHeight="1">
      <c r="A8" s="51" t="s">
        <v>7</v>
      </c>
      <c r="B8" s="52"/>
      <c r="C8" s="1"/>
      <c r="D8" s="52"/>
      <c r="G8" s="46"/>
      <c r="H8" s="55"/>
      <c r="I8" s="55"/>
      <c r="J8" s="56"/>
      <c r="K8" s="56"/>
      <c r="L8" s="46"/>
      <c r="O8" s="4"/>
    </row>
    <row r="9" spans="1:15" ht="15" customHeight="1">
      <c r="A9" s="51" t="s">
        <v>25</v>
      </c>
      <c r="B9" s="52">
        <v>26</v>
      </c>
      <c r="C9" s="1">
        <v>2696954</v>
      </c>
      <c r="D9" s="1">
        <v>2057267</v>
      </c>
      <c r="G9" s="46"/>
      <c r="H9" s="55"/>
      <c r="I9" s="46"/>
      <c r="J9" s="46"/>
      <c r="K9" s="46"/>
      <c r="L9" s="46"/>
      <c r="O9" s="4"/>
    </row>
    <row r="10" spans="1:15" ht="15" customHeight="1">
      <c r="A10" s="51" t="s">
        <v>38</v>
      </c>
      <c r="B10" s="52">
        <v>7</v>
      </c>
      <c r="C10" s="1">
        <v>907217</v>
      </c>
      <c r="D10" s="1">
        <v>1299746</v>
      </c>
      <c r="G10" s="46"/>
      <c r="H10" s="55"/>
      <c r="I10" s="55"/>
      <c r="J10" s="56"/>
      <c r="K10" s="56"/>
      <c r="L10" s="46"/>
      <c r="O10" s="4"/>
    </row>
    <row r="11" spans="1:15" ht="15" customHeight="1">
      <c r="A11" s="51" t="s">
        <v>8</v>
      </c>
      <c r="B11" s="52"/>
      <c r="C11" s="1"/>
      <c r="D11" s="52"/>
      <c r="G11" s="46"/>
      <c r="H11" s="55"/>
      <c r="I11" s="55"/>
      <c r="J11" s="56"/>
      <c r="K11" s="56"/>
      <c r="L11" s="46"/>
      <c r="O11" s="4"/>
    </row>
    <row r="12" spans="1:15" ht="15" customHeight="1">
      <c r="A12" s="51" t="s">
        <v>61</v>
      </c>
      <c r="B12" s="52">
        <v>8</v>
      </c>
      <c r="C12" s="1">
        <v>2385</v>
      </c>
      <c r="D12" s="1">
        <v>521</v>
      </c>
      <c r="G12" s="46"/>
      <c r="H12" s="55"/>
      <c r="I12" s="46"/>
      <c r="J12" s="46"/>
      <c r="K12" s="46"/>
      <c r="L12" s="46"/>
      <c r="O12" s="4"/>
    </row>
    <row r="13" spans="1:15" ht="15" customHeight="1">
      <c r="A13" s="51" t="s">
        <v>9</v>
      </c>
      <c r="B13" s="52">
        <v>9</v>
      </c>
      <c r="C13" s="1">
        <v>2340762</v>
      </c>
      <c r="D13" s="1">
        <v>1152490</v>
      </c>
      <c r="G13" s="46"/>
      <c r="H13" s="55"/>
      <c r="I13" s="55"/>
      <c r="J13" s="56"/>
      <c r="K13" s="55"/>
      <c r="L13" s="46"/>
      <c r="O13" s="4"/>
    </row>
    <row r="14" spans="1:15" ht="15" customHeight="1">
      <c r="A14" s="51" t="s">
        <v>39</v>
      </c>
      <c r="B14" s="52">
        <v>12</v>
      </c>
      <c r="C14" s="1">
        <v>205654</v>
      </c>
      <c r="D14" s="1">
        <v>101979</v>
      </c>
      <c r="G14" s="46"/>
      <c r="H14" s="55"/>
      <c r="I14" s="55"/>
      <c r="J14" s="56"/>
      <c r="K14" s="56"/>
      <c r="L14" s="46"/>
      <c r="O14" s="4"/>
    </row>
    <row r="15" spans="1:15" ht="15" customHeight="1">
      <c r="A15" s="51" t="s">
        <v>0</v>
      </c>
      <c r="B15" s="52">
        <v>16</v>
      </c>
      <c r="C15" s="1">
        <v>549727</v>
      </c>
      <c r="D15" s="1">
        <v>404561</v>
      </c>
      <c r="G15" s="46"/>
      <c r="H15" s="55"/>
      <c r="I15" s="55"/>
      <c r="J15" s="56"/>
      <c r="K15" s="56"/>
      <c r="L15" s="46"/>
      <c r="O15" s="4"/>
    </row>
    <row r="16" spans="1:15" ht="15" hidden="1" customHeight="1">
      <c r="A16" s="5" t="s">
        <v>76</v>
      </c>
      <c r="B16" s="5">
        <v>24</v>
      </c>
      <c r="C16" s="1" t="s">
        <v>126</v>
      </c>
      <c r="D16" s="1" t="s">
        <v>126</v>
      </c>
      <c r="G16" s="46"/>
      <c r="H16" s="55"/>
      <c r="I16" s="55"/>
      <c r="J16" s="56"/>
      <c r="K16" s="56"/>
      <c r="L16" s="46"/>
      <c r="O16" s="4"/>
    </row>
    <row r="17" spans="1:15" ht="15" customHeight="1">
      <c r="A17" s="5" t="s">
        <v>76</v>
      </c>
      <c r="B17" s="5">
        <v>24</v>
      </c>
      <c r="C17" s="1">
        <v>603</v>
      </c>
      <c r="D17" s="57">
        <v>0</v>
      </c>
      <c r="G17" s="46"/>
      <c r="H17" s="55"/>
      <c r="I17" s="55"/>
      <c r="J17" s="56"/>
      <c r="K17" s="56"/>
      <c r="L17" s="46"/>
      <c r="O17" s="4"/>
    </row>
    <row r="18" spans="1:15" ht="15" customHeight="1">
      <c r="A18" s="5" t="s">
        <v>136</v>
      </c>
      <c r="B18" s="5">
        <v>28</v>
      </c>
      <c r="C18" s="58">
        <v>0</v>
      </c>
      <c r="D18" s="1">
        <v>4531</v>
      </c>
      <c r="G18" s="46"/>
      <c r="H18" s="55"/>
      <c r="I18" s="55"/>
      <c r="J18" s="56"/>
      <c r="K18" s="56"/>
      <c r="L18" s="46"/>
      <c r="O18" s="4"/>
    </row>
    <row r="19" spans="1:15" ht="12.75">
      <c r="A19" s="59"/>
      <c r="B19" s="60"/>
      <c r="C19" s="61"/>
      <c r="D19" s="62"/>
      <c r="G19" s="46"/>
      <c r="H19" s="55"/>
      <c r="I19" s="46"/>
      <c r="J19" s="46"/>
      <c r="K19" s="46"/>
      <c r="L19" s="46"/>
      <c r="O19" s="4"/>
    </row>
    <row r="20" spans="1:15" ht="21.75" customHeight="1">
      <c r="A20" s="48" t="s">
        <v>2</v>
      </c>
      <c r="B20" s="49"/>
      <c r="C20" s="50">
        <f>SUM(C22:C29)</f>
        <v>5617747</v>
      </c>
      <c r="D20" s="50">
        <f>SUM(D22:D29)</f>
        <v>5184700</v>
      </c>
      <c r="G20" s="46"/>
      <c r="H20" s="47"/>
      <c r="I20" s="46"/>
      <c r="J20" s="54"/>
      <c r="K20" s="54"/>
      <c r="L20" s="46"/>
      <c r="O20" s="4"/>
    </row>
    <row r="21" spans="1:15" ht="15" customHeight="1">
      <c r="A21" s="51"/>
      <c r="B21" s="52"/>
      <c r="C21" s="63"/>
      <c r="D21" s="64"/>
      <c r="G21" s="46"/>
      <c r="H21" s="55"/>
      <c r="I21" s="46"/>
      <c r="J21" s="46"/>
      <c r="K21" s="46"/>
      <c r="L21" s="46"/>
      <c r="O21" s="4"/>
    </row>
    <row r="22" spans="1:15" ht="15" customHeight="1">
      <c r="A22" s="51" t="s">
        <v>10</v>
      </c>
      <c r="B22" s="5">
        <v>5</v>
      </c>
      <c r="C22" s="1">
        <v>11670</v>
      </c>
      <c r="D22" s="1">
        <v>17406</v>
      </c>
      <c r="G22" s="46"/>
      <c r="H22" s="55"/>
      <c r="I22" s="55"/>
      <c r="J22" s="56"/>
      <c r="K22" s="56"/>
      <c r="L22" s="46"/>
      <c r="O22" s="4"/>
    </row>
    <row r="23" spans="1:15" ht="15" customHeight="1">
      <c r="A23" s="51" t="s">
        <v>7</v>
      </c>
      <c r="C23" s="52"/>
      <c r="G23" s="46"/>
      <c r="H23" s="55"/>
      <c r="I23" s="46"/>
      <c r="J23" s="46"/>
      <c r="K23" s="46"/>
      <c r="L23" s="46"/>
      <c r="O23" s="4"/>
    </row>
    <row r="24" spans="1:15" ht="15" customHeight="1">
      <c r="A24" s="51" t="s">
        <v>38</v>
      </c>
      <c r="B24" s="5">
        <v>7</v>
      </c>
      <c r="C24" s="1">
        <v>3485</v>
      </c>
      <c r="D24" s="1">
        <v>3002</v>
      </c>
      <c r="G24" s="46"/>
      <c r="H24" s="55"/>
      <c r="I24" s="55"/>
      <c r="J24" s="56"/>
      <c r="K24" s="56"/>
      <c r="L24" s="46"/>
      <c r="O24" s="4"/>
    </row>
    <row r="25" spans="1:15" ht="15" customHeight="1">
      <c r="A25" s="51" t="s">
        <v>11</v>
      </c>
      <c r="B25" s="5">
        <v>10</v>
      </c>
      <c r="C25" s="1">
        <v>3710001</v>
      </c>
      <c r="D25" s="1">
        <v>3536220</v>
      </c>
      <c r="G25" s="46"/>
      <c r="H25" s="55"/>
      <c r="I25" s="55"/>
      <c r="J25" s="56"/>
      <c r="K25" s="56"/>
      <c r="L25" s="46"/>
      <c r="O25" s="4"/>
    </row>
    <row r="26" spans="1:15" ht="15" customHeight="1">
      <c r="A26" s="51" t="s">
        <v>26</v>
      </c>
      <c r="B26" s="5">
        <v>11</v>
      </c>
      <c r="C26" s="1">
        <v>791977</v>
      </c>
      <c r="D26" s="1">
        <v>690337</v>
      </c>
      <c r="G26" s="46"/>
      <c r="H26" s="55"/>
      <c r="I26" s="55"/>
      <c r="J26" s="56"/>
      <c r="K26" s="56"/>
      <c r="L26" s="46"/>
      <c r="O26" s="4"/>
    </row>
    <row r="27" spans="1:15" ht="15" customHeight="1">
      <c r="A27" s="51" t="s">
        <v>39</v>
      </c>
      <c r="B27" s="5">
        <v>12</v>
      </c>
      <c r="C27" s="1">
        <v>419059</v>
      </c>
      <c r="D27" s="1">
        <v>311292</v>
      </c>
      <c r="G27" s="46"/>
      <c r="H27" s="55"/>
      <c r="I27" s="55"/>
      <c r="J27" s="56"/>
      <c r="K27" s="56"/>
      <c r="L27" s="46"/>
      <c r="O27" s="4"/>
    </row>
    <row r="28" spans="1:15" ht="15" customHeight="1">
      <c r="A28" s="51" t="s">
        <v>72</v>
      </c>
      <c r="B28" s="5">
        <v>24</v>
      </c>
      <c r="C28" s="1">
        <v>680549</v>
      </c>
      <c r="D28" s="1">
        <v>626443</v>
      </c>
      <c r="G28" s="46"/>
      <c r="H28" s="55"/>
      <c r="I28" s="55"/>
      <c r="J28" s="56"/>
      <c r="K28" s="56"/>
      <c r="L28" s="56"/>
      <c r="O28" s="4"/>
    </row>
    <row r="29" spans="1:15" ht="15" customHeight="1">
      <c r="A29" s="51" t="s">
        <v>152</v>
      </c>
      <c r="B29" s="5">
        <v>32</v>
      </c>
      <c r="C29" s="1">
        <v>1006</v>
      </c>
      <c r="D29" s="58">
        <v>0</v>
      </c>
      <c r="G29" s="46"/>
      <c r="H29" s="55"/>
      <c r="I29" s="55"/>
      <c r="J29" s="56"/>
      <c r="K29" s="56"/>
      <c r="L29" s="56"/>
      <c r="O29" s="4"/>
    </row>
    <row r="30" spans="1:15" ht="12.75">
      <c r="A30" s="59"/>
      <c r="B30" s="65"/>
      <c r="C30" s="66"/>
      <c r="D30" s="67"/>
      <c r="G30" s="46"/>
      <c r="H30" s="55"/>
      <c r="I30" s="46"/>
      <c r="J30" s="46"/>
      <c r="K30" s="46"/>
      <c r="L30" s="46"/>
      <c r="O30" s="4"/>
    </row>
    <row r="31" spans="1:15" ht="22.5" customHeight="1" thickBot="1">
      <c r="A31" s="68" t="s">
        <v>12</v>
      </c>
      <c r="B31" s="69"/>
      <c r="C31" s="70">
        <f>+C5+C20</f>
        <v>13700537</v>
      </c>
      <c r="D31" s="70">
        <f>+D5+D20</f>
        <v>12011740</v>
      </c>
      <c r="G31" s="46"/>
      <c r="H31" s="71"/>
      <c r="I31" s="46"/>
      <c r="J31" s="72"/>
      <c r="K31" s="72"/>
      <c r="L31" s="46"/>
      <c r="O31" s="4"/>
    </row>
    <row r="32" spans="1:15" ht="12.75" thickTop="1">
      <c r="C32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56"/>
  <sheetViews>
    <sheetView showGridLines="0" view="pageBreakPreview" zoomScaleNormal="90" zoomScaleSheetLayoutView="100" workbookViewId="0">
      <selection activeCell="G42" sqref="G42"/>
    </sheetView>
  </sheetViews>
  <sheetFormatPr defaultRowHeight="12"/>
  <cols>
    <col min="1" max="1" width="50" style="6" customWidth="1"/>
    <col min="2" max="2" width="11" style="3" customWidth="1"/>
    <col min="3" max="3" width="21" style="3" customWidth="1"/>
    <col min="4" max="4" width="21.140625" style="3" customWidth="1"/>
    <col min="5" max="5" width="11.42578125" style="28" bestFit="1" customWidth="1"/>
    <col min="6" max="6" width="7.140625" style="28" bestFit="1" customWidth="1"/>
    <col min="7" max="7" width="13" style="6" customWidth="1"/>
    <col min="8" max="8" width="9.140625" style="6"/>
    <col min="9" max="9" width="42.28515625" style="6" bestFit="1" customWidth="1"/>
    <col min="10" max="10" width="7.85546875" style="6" bestFit="1" customWidth="1"/>
    <col min="11" max="12" width="10.28515625" style="6" bestFit="1" customWidth="1"/>
    <col min="13" max="14" width="10.7109375" style="6" bestFit="1" customWidth="1"/>
    <col min="15" max="241" width="9.140625" style="6"/>
    <col min="242" max="242" width="35.85546875" style="6" bestFit="1" customWidth="1"/>
    <col min="243" max="243" width="11" style="6" customWidth="1"/>
    <col min="244" max="245" width="15" style="6" customWidth="1"/>
    <col min="246" max="497" width="9.140625" style="6"/>
    <col min="498" max="498" width="35.85546875" style="6" bestFit="1" customWidth="1"/>
    <col min="499" max="499" width="11" style="6" customWidth="1"/>
    <col min="500" max="501" width="15" style="6" customWidth="1"/>
    <col min="502" max="753" width="9.140625" style="6"/>
    <col min="754" max="754" width="35.85546875" style="6" bestFit="1" customWidth="1"/>
    <col min="755" max="755" width="11" style="6" customWidth="1"/>
    <col min="756" max="757" width="15" style="6" customWidth="1"/>
    <col min="758" max="1009" width="9.140625" style="6"/>
    <col min="1010" max="1010" width="35.85546875" style="6" bestFit="1" customWidth="1"/>
    <col min="1011" max="1011" width="11" style="6" customWidth="1"/>
    <col min="1012" max="1013" width="15" style="6" customWidth="1"/>
    <col min="1014" max="1265" width="9.140625" style="6"/>
    <col min="1266" max="1266" width="35.85546875" style="6" bestFit="1" customWidth="1"/>
    <col min="1267" max="1267" width="11" style="6" customWidth="1"/>
    <col min="1268" max="1269" width="15" style="6" customWidth="1"/>
    <col min="1270" max="1521" width="9.140625" style="6"/>
    <col min="1522" max="1522" width="35.85546875" style="6" bestFit="1" customWidth="1"/>
    <col min="1523" max="1523" width="11" style="6" customWidth="1"/>
    <col min="1524" max="1525" width="15" style="6" customWidth="1"/>
    <col min="1526" max="1777" width="9.140625" style="6"/>
    <col min="1778" max="1778" width="35.85546875" style="6" bestFit="1" customWidth="1"/>
    <col min="1779" max="1779" width="11" style="6" customWidth="1"/>
    <col min="1780" max="1781" width="15" style="6" customWidth="1"/>
    <col min="1782" max="2033" width="9.140625" style="6"/>
    <col min="2034" max="2034" width="35.85546875" style="6" bestFit="1" customWidth="1"/>
    <col min="2035" max="2035" width="11" style="6" customWidth="1"/>
    <col min="2036" max="2037" width="15" style="6" customWidth="1"/>
    <col min="2038" max="2289" width="9.140625" style="6"/>
    <col min="2290" max="2290" width="35.85546875" style="6" bestFit="1" customWidth="1"/>
    <col min="2291" max="2291" width="11" style="6" customWidth="1"/>
    <col min="2292" max="2293" width="15" style="6" customWidth="1"/>
    <col min="2294" max="2545" width="9.140625" style="6"/>
    <col min="2546" max="2546" width="35.85546875" style="6" bestFit="1" customWidth="1"/>
    <col min="2547" max="2547" width="11" style="6" customWidth="1"/>
    <col min="2548" max="2549" width="15" style="6" customWidth="1"/>
    <col min="2550" max="2801" width="9.140625" style="6"/>
    <col min="2802" max="2802" width="35.85546875" style="6" bestFit="1" customWidth="1"/>
    <col min="2803" max="2803" width="11" style="6" customWidth="1"/>
    <col min="2804" max="2805" width="15" style="6" customWidth="1"/>
    <col min="2806" max="3057" width="9.140625" style="6"/>
    <col min="3058" max="3058" width="35.85546875" style="6" bestFit="1" customWidth="1"/>
    <col min="3059" max="3059" width="11" style="6" customWidth="1"/>
    <col min="3060" max="3061" width="15" style="6" customWidth="1"/>
    <col min="3062" max="3313" width="9.140625" style="6"/>
    <col min="3314" max="3314" width="35.85546875" style="6" bestFit="1" customWidth="1"/>
    <col min="3315" max="3315" width="11" style="6" customWidth="1"/>
    <col min="3316" max="3317" width="15" style="6" customWidth="1"/>
    <col min="3318" max="3569" width="9.140625" style="6"/>
    <col min="3570" max="3570" width="35.85546875" style="6" bestFit="1" customWidth="1"/>
    <col min="3571" max="3571" width="11" style="6" customWidth="1"/>
    <col min="3572" max="3573" width="15" style="6" customWidth="1"/>
    <col min="3574" max="3825" width="9.140625" style="6"/>
    <col min="3826" max="3826" width="35.85546875" style="6" bestFit="1" customWidth="1"/>
    <col min="3827" max="3827" width="11" style="6" customWidth="1"/>
    <col min="3828" max="3829" width="15" style="6" customWidth="1"/>
    <col min="3830" max="4081" width="9.140625" style="6"/>
    <col min="4082" max="4082" width="35.85546875" style="6" bestFit="1" customWidth="1"/>
    <col min="4083" max="4083" width="11" style="6" customWidth="1"/>
    <col min="4084" max="4085" width="15" style="6" customWidth="1"/>
    <col min="4086" max="4337" width="9.140625" style="6"/>
    <col min="4338" max="4338" width="35.85546875" style="6" bestFit="1" customWidth="1"/>
    <col min="4339" max="4339" width="11" style="6" customWidth="1"/>
    <col min="4340" max="4341" width="15" style="6" customWidth="1"/>
    <col min="4342" max="4593" width="9.140625" style="6"/>
    <col min="4594" max="4594" width="35.85546875" style="6" bestFit="1" customWidth="1"/>
    <col min="4595" max="4595" width="11" style="6" customWidth="1"/>
    <col min="4596" max="4597" width="15" style="6" customWidth="1"/>
    <col min="4598" max="4849" width="9.140625" style="6"/>
    <col min="4850" max="4850" width="35.85546875" style="6" bestFit="1" customWidth="1"/>
    <col min="4851" max="4851" width="11" style="6" customWidth="1"/>
    <col min="4852" max="4853" width="15" style="6" customWidth="1"/>
    <col min="4854" max="5105" width="9.140625" style="6"/>
    <col min="5106" max="5106" width="35.85546875" style="6" bestFit="1" customWidth="1"/>
    <col min="5107" max="5107" width="11" style="6" customWidth="1"/>
    <col min="5108" max="5109" width="15" style="6" customWidth="1"/>
    <col min="5110" max="5361" width="9.140625" style="6"/>
    <col min="5362" max="5362" width="35.85546875" style="6" bestFit="1" customWidth="1"/>
    <col min="5363" max="5363" width="11" style="6" customWidth="1"/>
    <col min="5364" max="5365" width="15" style="6" customWidth="1"/>
    <col min="5366" max="5617" width="9.140625" style="6"/>
    <col min="5618" max="5618" width="35.85546875" style="6" bestFit="1" customWidth="1"/>
    <col min="5619" max="5619" width="11" style="6" customWidth="1"/>
    <col min="5620" max="5621" width="15" style="6" customWidth="1"/>
    <col min="5622" max="5873" width="9.140625" style="6"/>
    <col min="5874" max="5874" width="35.85546875" style="6" bestFit="1" customWidth="1"/>
    <col min="5875" max="5875" width="11" style="6" customWidth="1"/>
    <col min="5876" max="5877" width="15" style="6" customWidth="1"/>
    <col min="5878" max="6129" width="9.140625" style="6"/>
    <col min="6130" max="6130" width="35.85546875" style="6" bestFit="1" customWidth="1"/>
    <col min="6131" max="6131" width="11" style="6" customWidth="1"/>
    <col min="6132" max="6133" width="15" style="6" customWidth="1"/>
    <col min="6134" max="6385" width="9.140625" style="6"/>
    <col min="6386" max="6386" width="35.85546875" style="6" bestFit="1" customWidth="1"/>
    <col min="6387" max="6387" width="11" style="6" customWidth="1"/>
    <col min="6388" max="6389" width="15" style="6" customWidth="1"/>
    <col min="6390" max="6641" width="9.140625" style="6"/>
    <col min="6642" max="6642" width="35.85546875" style="6" bestFit="1" customWidth="1"/>
    <col min="6643" max="6643" width="11" style="6" customWidth="1"/>
    <col min="6644" max="6645" width="15" style="6" customWidth="1"/>
    <col min="6646" max="6897" width="9.140625" style="6"/>
    <col min="6898" max="6898" width="35.85546875" style="6" bestFit="1" customWidth="1"/>
    <col min="6899" max="6899" width="11" style="6" customWidth="1"/>
    <col min="6900" max="6901" width="15" style="6" customWidth="1"/>
    <col min="6902" max="7153" width="9.140625" style="6"/>
    <col min="7154" max="7154" width="35.85546875" style="6" bestFit="1" customWidth="1"/>
    <col min="7155" max="7155" width="11" style="6" customWidth="1"/>
    <col min="7156" max="7157" width="15" style="6" customWidth="1"/>
    <col min="7158" max="7409" width="9.140625" style="6"/>
    <col min="7410" max="7410" width="35.85546875" style="6" bestFit="1" customWidth="1"/>
    <col min="7411" max="7411" width="11" style="6" customWidth="1"/>
    <col min="7412" max="7413" width="15" style="6" customWidth="1"/>
    <col min="7414" max="7665" width="9.140625" style="6"/>
    <col min="7666" max="7666" width="35.85546875" style="6" bestFit="1" customWidth="1"/>
    <col min="7667" max="7667" width="11" style="6" customWidth="1"/>
    <col min="7668" max="7669" width="15" style="6" customWidth="1"/>
    <col min="7670" max="7921" width="9.140625" style="6"/>
    <col min="7922" max="7922" width="35.85546875" style="6" bestFit="1" customWidth="1"/>
    <col min="7923" max="7923" width="11" style="6" customWidth="1"/>
    <col min="7924" max="7925" width="15" style="6" customWidth="1"/>
    <col min="7926" max="8177" width="9.140625" style="6"/>
    <col min="8178" max="8178" width="35.85546875" style="6" bestFit="1" customWidth="1"/>
    <col min="8179" max="8179" width="11" style="6" customWidth="1"/>
    <col min="8180" max="8181" width="15" style="6" customWidth="1"/>
    <col min="8182" max="8433" width="9.140625" style="6"/>
    <col min="8434" max="8434" width="35.85546875" style="6" bestFit="1" customWidth="1"/>
    <col min="8435" max="8435" width="11" style="6" customWidth="1"/>
    <col min="8436" max="8437" width="15" style="6" customWidth="1"/>
    <col min="8438" max="8689" width="9.140625" style="6"/>
    <col min="8690" max="8690" width="35.85546875" style="6" bestFit="1" customWidth="1"/>
    <col min="8691" max="8691" width="11" style="6" customWidth="1"/>
    <col min="8692" max="8693" width="15" style="6" customWidth="1"/>
    <col min="8694" max="8945" width="9.140625" style="6"/>
    <col min="8946" max="8946" width="35.85546875" style="6" bestFit="1" customWidth="1"/>
    <col min="8947" max="8947" width="11" style="6" customWidth="1"/>
    <col min="8948" max="8949" width="15" style="6" customWidth="1"/>
    <col min="8950" max="9201" width="9.140625" style="6"/>
    <col min="9202" max="9202" width="35.85546875" style="6" bestFit="1" customWidth="1"/>
    <col min="9203" max="9203" width="11" style="6" customWidth="1"/>
    <col min="9204" max="9205" width="15" style="6" customWidth="1"/>
    <col min="9206" max="9457" width="9.140625" style="6"/>
    <col min="9458" max="9458" width="35.85546875" style="6" bestFit="1" customWidth="1"/>
    <col min="9459" max="9459" width="11" style="6" customWidth="1"/>
    <col min="9460" max="9461" width="15" style="6" customWidth="1"/>
    <col min="9462" max="9713" width="9.140625" style="6"/>
    <col min="9714" max="9714" width="35.85546875" style="6" bestFit="1" customWidth="1"/>
    <col min="9715" max="9715" width="11" style="6" customWidth="1"/>
    <col min="9716" max="9717" width="15" style="6" customWidth="1"/>
    <col min="9718" max="9969" width="9.140625" style="6"/>
    <col min="9970" max="9970" width="35.85546875" style="6" bestFit="1" customWidth="1"/>
    <col min="9971" max="9971" width="11" style="6" customWidth="1"/>
    <col min="9972" max="9973" width="15" style="6" customWidth="1"/>
    <col min="9974" max="10225" width="9.140625" style="6"/>
    <col min="10226" max="10226" width="35.85546875" style="6" bestFit="1" customWidth="1"/>
    <col min="10227" max="10227" width="11" style="6" customWidth="1"/>
    <col min="10228" max="10229" width="15" style="6" customWidth="1"/>
    <col min="10230" max="10481" width="9.140625" style="6"/>
    <col min="10482" max="10482" width="35.85546875" style="6" bestFit="1" customWidth="1"/>
    <col min="10483" max="10483" width="11" style="6" customWidth="1"/>
    <col min="10484" max="10485" width="15" style="6" customWidth="1"/>
    <col min="10486" max="10737" width="9.140625" style="6"/>
    <col min="10738" max="10738" width="35.85546875" style="6" bestFit="1" customWidth="1"/>
    <col min="10739" max="10739" width="11" style="6" customWidth="1"/>
    <col min="10740" max="10741" width="15" style="6" customWidth="1"/>
    <col min="10742" max="10993" width="9.140625" style="6"/>
    <col min="10994" max="10994" width="35.85546875" style="6" bestFit="1" customWidth="1"/>
    <col min="10995" max="10995" width="11" style="6" customWidth="1"/>
    <col min="10996" max="10997" width="15" style="6" customWidth="1"/>
    <col min="10998" max="11249" width="9.140625" style="6"/>
    <col min="11250" max="11250" width="35.85546875" style="6" bestFit="1" customWidth="1"/>
    <col min="11251" max="11251" width="11" style="6" customWidth="1"/>
    <col min="11252" max="11253" width="15" style="6" customWidth="1"/>
    <col min="11254" max="11505" width="9.140625" style="6"/>
    <col min="11506" max="11506" width="35.85546875" style="6" bestFit="1" customWidth="1"/>
    <col min="11507" max="11507" width="11" style="6" customWidth="1"/>
    <col min="11508" max="11509" width="15" style="6" customWidth="1"/>
    <col min="11510" max="11761" width="9.140625" style="6"/>
    <col min="11762" max="11762" width="35.85546875" style="6" bestFit="1" customWidth="1"/>
    <col min="11763" max="11763" width="11" style="6" customWidth="1"/>
    <col min="11764" max="11765" width="15" style="6" customWidth="1"/>
    <col min="11766" max="12017" width="9.140625" style="6"/>
    <col min="12018" max="12018" width="35.85546875" style="6" bestFit="1" customWidth="1"/>
    <col min="12019" max="12019" width="11" style="6" customWidth="1"/>
    <col min="12020" max="12021" width="15" style="6" customWidth="1"/>
    <col min="12022" max="12273" width="9.140625" style="6"/>
    <col min="12274" max="12274" width="35.85546875" style="6" bestFit="1" customWidth="1"/>
    <col min="12275" max="12275" width="11" style="6" customWidth="1"/>
    <col min="12276" max="12277" width="15" style="6" customWidth="1"/>
    <col min="12278" max="12529" width="9.140625" style="6"/>
    <col min="12530" max="12530" width="35.85546875" style="6" bestFit="1" customWidth="1"/>
    <col min="12531" max="12531" width="11" style="6" customWidth="1"/>
    <col min="12532" max="12533" width="15" style="6" customWidth="1"/>
    <col min="12534" max="12785" width="9.140625" style="6"/>
    <col min="12786" max="12786" width="35.85546875" style="6" bestFit="1" customWidth="1"/>
    <col min="12787" max="12787" width="11" style="6" customWidth="1"/>
    <col min="12788" max="12789" width="15" style="6" customWidth="1"/>
    <col min="12790" max="13041" width="9.140625" style="6"/>
    <col min="13042" max="13042" width="35.85546875" style="6" bestFit="1" customWidth="1"/>
    <col min="13043" max="13043" width="11" style="6" customWidth="1"/>
    <col min="13044" max="13045" width="15" style="6" customWidth="1"/>
    <col min="13046" max="13297" width="9.140625" style="6"/>
    <col min="13298" max="13298" width="35.85546875" style="6" bestFit="1" customWidth="1"/>
    <col min="13299" max="13299" width="11" style="6" customWidth="1"/>
    <col min="13300" max="13301" width="15" style="6" customWidth="1"/>
    <col min="13302" max="13553" width="9.140625" style="6"/>
    <col min="13554" max="13554" width="35.85546875" style="6" bestFit="1" customWidth="1"/>
    <col min="13555" max="13555" width="11" style="6" customWidth="1"/>
    <col min="13556" max="13557" width="15" style="6" customWidth="1"/>
    <col min="13558" max="13809" width="9.140625" style="6"/>
    <col min="13810" max="13810" width="35.85546875" style="6" bestFit="1" customWidth="1"/>
    <col min="13811" max="13811" width="11" style="6" customWidth="1"/>
    <col min="13812" max="13813" width="15" style="6" customWidth="1"/>
    <col min="13814" max="14065" width="9.140625" style="6"/>
    <col min="14066" max="14066" width="35.85546875" style="6" bestFit="1" customWidth="1"/>
    <col min="14067" max="14067" width="11" style="6" customWidth="1"/>
    <col min="14068" max="14069" width="15" style="6" customWidth="1"/>
    <col min="14070" max="14321" width="9.140625" style="6"/>
    <col min="14322" max="14322" width="35.85546875" style="6" bestFit="1" customWidth="1"/>
    <col min="14323" max="14323" width="11" style="6" customWidth="1"/>
    <col min="14324" max="14325" width="15" style="6" customWidth="1"/>
    <col min="14326" max="14577" width="9.140625" style="6"/>
    <col min="14578" max="14578" width="35.85546875" style="6" bestFit="1" customWidth="1"/>
    <col min="14579" max="14579" width="11" style="6" customWidth="1"/>
    <col min="14580" max="14581" width="15" style="6" customWidth="1"/>
    <col min="14582" max="14833" width="9.140625" style="6"/>
    <col min="14834" max="14834" width="35.85546875" style="6" bestFit="1" customWidth="1"/>
    <col min="14835" max="14835" width="11" style="6" customWidth="1"/>
    <col min="14836" max="14837" width="15" style="6" customWidth="1"/>
    <col min="14838" max="15089" width="9.140625" style="6"/>
    <col min="15090" max="15090" width="35.85546875" style="6" bestFit="1" customWidth="1"/>
    <col min="15091" max="15091" width="11" style="6" customWidth="1"/>
    <col min="15092" max="15093" width="15" style="6" customWidth="1"/>
    <col min="15094" max="15345" width="9.140625" style="6"/>
    <col min="15346" max="15346" width="35.85546875" style="6" bestFit="1" customWidth="1"/>
    <col min="15347" max="15347" width="11" style="6" customWidth="1"/>
    <col min="15348" max="15349" width="15" style="6" customWidth="1"/>
    <col min="15350" max="15601" width="9.140625" style="6"/>
    <col min="15602" max="15602" width="35.85546875" style="6" bestFit="1" customWidth="1"/>
    <col min="15603" max="15603" width="11" style="6" customWidth="1"/>
    <col min="15604" max="15605" width="15" style="6" customWidth="1"/>
    <col min="15606" max="15857" width="9.140625" style="6"/>
    <col min="15858" max="15858" width="35.85546875" style="6" bestFit="1" customWidth="1"/>
    <col min="15859" max="15859" width="11" style="6" customWidth="1"/>
    <col min="15860" max="15861" width="15" style="6" customWidth="1"/>
    <col min="15862" max="16113" width="9.140625" style="6"/>
    <col min="16114" max="16114" width="35.85546875" style="6" bestFit="1" customWidth="1"/>
    <col min="16115" max="16115" width="11" style="6" customWidth="1"/>
    <col min="16116" max="16117" width="15" style="6" customWidth="1"/>
    <col min="16118" max="16384" width="9.140625" style="6"/>
  </cols>
  <sheetData>
    <row r="1" spans="1:14" ht="23.45" customHeight="1">
      <c r="A1" s="205" t="str">
        <f>+Varlıklar!A1</f>
        <v>Ford Otomotiv Sanayi A.Ş. 30 Eylül 2018 ve 31 Aralık 2017 tarihleri itibarıyla finansal durum tabloları</v>
      </c>
      <c r="B1" s="205"/>
      <c r="C1" s="205"/>
      <c r="D1" s="205"/>
    </row>
    <row r="2" spans="1:14" s="5" customFormat="1" ht="39" customHeight="1">
      <c r="B2" s="38"/>
      <c r="C2" s="39" t="str">
        <f>+Varlıklar!C2</f>
        <v>Cari dönem 
bağımsız denetimden geçmemiş</v>
      </c>
      <c r="D2" s="39" t="str">
        <f>+Varlıklar!D2</f>
        <v>Geçmiş dönem bağımsız denetimden geçmiş</v>
      </c>
      <c r="E2" s="28"/>
      <c r="F2" s="28"/>
    </row>
    <row r="3" spans="1:14" ht="12.75">
      <c r="A3" s="40" t="s">
        <v>127</v>
      </c>
      <c r="B3" s="41" t="s">
        <v>59</v>
      </c>
      <c r="C3" s="42">
        <f>+Varlıklar!C3</f>
        <v>43373</v>
      </c>
      <c r="D3" s="42">
        <f>+Varlıklar!D3</f>
        <v>43100</v>
      </c>
      <c r="I3" s="47"/>
      <c r="J3" s="46"/>
      <c r="K3" s="46"/>
      <c r="L3" s="46"/>
    </row>
    <row r="4" spans="1:14" ht="24.75" customHeight="1">
      <c r="A4" s="43" t="s">
        <v>13</v>
      </c>
      <c r="B4" s="52"/>
      <c r="C4" s="53"/>
      <c r="D4" s="52"/>
      <c r="I4" s="73"/>
      <c r="J4" s="46"/>
      <c r="K4" s="46"/>
      <c r="L4" s="46"/>
    </row>
    <row r="5" spans="1:14" ht="24.75" customHeight="1">
      <c r="A5" s="48" t="s">
        <v>14</v>
      </c>
      <c r="B5" s="49"/>
      <c r="C5" s="50">
        <f>SUM(C8:C21)</f>
        <v>7585938</v>
      </c>
      <c r="D5" s="50">
        <f>SUM(D8:D21)</f>
        <v>6049677</v>
      </c>
      <c r="I5" s="47"/>
      <c r="J5" s="46"/>
      <c r="K5" s="46"/>
      <c r="L5" s="46"/>
      <c r="M5" s="35"/>
      <c r="N5" s="35"/>
    </row>
    <row r="6" spans="1:14" ht="12.75">
      <c r="A6" s="51"/>
      <c r="B6" s="74"/>
      <c r="C6" s="75"/>
      <c r="D6" s="76"/>
      <c r="F6" s="77"/>
      <c r="I6" s="73"/>
      <c r="J6" s="46"/>
      <c r="K6" s="46"/>
      <c r="L6" s="46"/>
      <c r="M6" s="35"/>
      <c r="N6" s="35"/>
    </row>
    <row r="7" spans="1:14" ht="12.75">
      <c r="A7" s="51" t="s">
        <v>40</v>
      </c>
      <c r="B7" s="52"/>
      <c r="C7" s="78"/>
      <c r="D7" s="1"/>
      <c r="F7" s="77"/>
      <c r="I7" s="47"/>
      <c r="J7" s="46"/>
      <c r="K7" s="54"/>
      <c r="L7" s="54"/>
      <c r="M7" s="35"/>
      <c r="N7" s="35"/>
    </row>
    <row r="8" spans="1:14" ht="12.75">
      <c r="A8" s="79" t="s">
        <v>41</v>
      </c>
      <c r="B8" s="52">
        <v>6</v>
      </c>
      <c r="C8" s="1">
        <v>2193110</v>
      </c>
      <c r="D8" s="1">
        <v>1061621</v>
      </c>
      <c r="F8" s="77"/>
      <c r="I8" s="80"/>
      <c r="J8" s="46"/>
      <c r="K8" s="46"/>
      <c r="L8" s="46"/>
      <c r="M8" s="35"/>
      <c r="N8" s="35"/>
    </row>
    <row r="9" spans="1:14" ht="12.75">
      <c r="A9" s="51" t="s">
        <v>47</v>
      </c>
      <c r="B9" s="52"/>
      <c r="C9" s="52"/>
      <c r="D9" s="52"/>
      <c r="F9" s="77"/>
      <c r="I9" s="55"/>
      <c r="J9" s="46"/>
      <c r="K9" s="46"/>
      <c r="L9" s="46"/>
      <c r="M9" s="35"/>
      <c r="N9" s="35"/>
    </row>
    <row r="10" spans="1:14" ht="12.75">
      <c r="A10" s="81" t="s">
        <v>41</v>
      </c>
      <c r="B10" s="52">
        <v>6</v>
      </c>
      <c r="C10" s="1">
        <v>910108</v>
      </c>
      <c r="D10" s="1">
        <v>722259</v>
      </c>
      <c r="F10" s="77"/>
      <c r="I10" s="55"/>
      <c r="J10" s="55"/>
      <c r="K10" s="56"/>
      <c r="L10" s="56"/>
      <c r="M10" s="35"/>
      <c r="N10" s="35"/>
    </row>
    <row r="11" spans="1:14" ht="12.75">
      <c r="A11" s="51" t="s">
        <v>15</v>
      </c>
      <c r="B11" s="52"/>
      <c r="C11" s="52"/>
      <c r="D11" s="52"/>
      <c r="F11" s="77"/>
      <c r="I11" s="55"/>
      <c r="J11" s="46"/>
      <c r="K11" s="46"/>
      <c r="L11" s="46"/>
      <c r="M11" s="35"/>
      <c r="N11" s="35"/>
    </row>
    <row r="12" spans="1:14" ht="12.75">
      <c r="A12" s="81" t="s">
        <v>27</v>
      </c>
      <c r="B12" s="52">
        <v>26</v>
      </c>
      <c r="C12" s="1">
        <v>1311638</v>
      </c>
      <c r="D12" s="1">
        <v>895559</v>
      </c>
      <c r="F12" s="77"/>
      <c r="I12" s="55"/>
      <c r="J12" s="55"/>
      <c r="K12" s="56"/>
      <c r="L12" s="56"/>
      <c r="M12" s="35"/>
      <c r="N12" s="35"/>
    </row>
    <row r="13" spans="1:14" ht="12.75">
      <c r="A13" s="81" t="s">
        <v>42</v>
      </c>
      <c r="B13" s="52">
        <v>7</v>
      </c>
      <c r="C13" s="1">
        <v>2715222</v>
      </c>
      <c r="D13" s="1">
        <v>2921390</v>
      </c>
      <c r="F13" s="77"/>
      <c r="I13" s="55"/>
      <c r="J13" s="46"/>
      <c r="K13" s="46"/>
      <c r="L13" s="46"/>
      <c r="M13" s="35"/>
      <c r="N13" s="35"/>
    </row>
    <row r="14" spans="1:14" ht="12.75">
      <c r="A14" s="51" t="s">
        <v>16</v>
      </c>
      <c r="B14" s="52"/>
      <c r="C14" s="52"/>
      <c r="D14" s="52"/>
      <c r="F14" s="77"/>
      <c r="I14" s="55"/>
      <c r="J14" s="55"/>
      <c r="K14" s="56"/>
      <c r="L14" s="56"/>
      <c r="M14" s="35"/>
      <c r="N14" s="35"/>
    </row>
    <row r="15" spans="1:14" ht="12.75">
      <c r="A15" s="81" t="s">
        <v>18</v>
      </c>
      <c r="B15" s="52">
        <v>26</v>
      </c>
      <c r="C15" s="1">
        <v>4349</v>
      </c>
      <c r="D15" s="1">
        <v>31438</v>
      </c>
      <c r="F15" s="77"/>
      <c r="I15" s="55"/>
      <c r="J15" s="55"/>
      <c r="K15" s="56"/>
      <c r="L15" s="56"/>
      <c r="M15" s="35"/>
      <c r="N15" s="35"/>
    </row>
    <row r="16" spans="1:14" ht="12.75">
      <c r="A16" s="81" t="s">
        <v>48</v>
      </c>
      <c r="B16" s="52">
        <v>8</v>
      </c>
      <c r="C16" s="1">
        <v>93974</v>
      </c>
      <c r="D16" s="1">
        <v>56385</v>
      </c>
      <c r="F16" s="77"/>
      <c r="I16" s="55"/>
      <c r="J16" s="46"/>
      <c r="K16" s="46"/>
      <c r="L16" s="46"/>
      <c r="M16" s="35"/>
      <c r="N16" s="35"/>
    </row>
    <row r="17" spans="1:14" ht="12.75">
      <c r="A17" s="51" t="s">
        <v>58</v>
      </c>
      <c r="B17" s="52">
        <v>30</v>
      </c>
      <c r="C17" s="1">
        <v>12158</v>
      </c>
      <c r="D17" s="1">
        <v>10929</v>
      </c>
      <c r="F17" s="77"/>
      <c r="I17" s="55"/>
      <c r="J17" s="55"/>
      <c r="K17" s="55"/>
      <c r="L17" s="56"/>
      <c r="M17" s="35"/>
      <c r="N17" s="35"/>
    </row>
    <row r="18" spans="1:14" ht="12.75">
      <c r="A18" s="51" t="s">
        <v>55</v>
      </c>
      <c r="B18" s="52"/>
      <c r="C18" s="52"/>
      <c r="D18" s="52"/>
      <c r="F18" s="77"/>
      <c r="I18" s="55"/>
      <c r="J18" s="55"/>
      <c r="K18" s="56"/>
      <c r="L18" s="56"/>
      <c r="M18" s="35"/>
      <c r="N18" s="35"/>
    </row>
    <row r="19" spans="1:14" ht="12.75">
      <c r="A19" s="51" t="s">
        <v>57</v>
      </c>
      <c r="B19" s="52">
        <v>13</v>
      </c>
      <c r="C19" s="1">
        <v>185926</v>
      </c>
      <c r="D19" s="1">
        <v>159614</v>
      </c>
      <c r="F19" s="77"/>
      <c r="I19" s="55"/>
      <c r="J19" s="55"/>
      <c r="K19" s="56"/>
      <c r="L19" s="56"/>
      <c r="M19" s="35"/>
      <c r="N19" s="35"/>
    </row>
    <row r="20" spans="1:14" s="7" customFormat="1" ht="12.75">
      <c r="A20" s="51" t="s">
        <v>49</v>
      </c>
      <c r="B20" s="52">
        <v>15</v>
      </c>
      <c r="C20" s="1">
        <v>159453</v>
      </c>
      <c r="D20" s="1">
        <v>184092</v>
      </c>
      <c r="E20" s="28"/>
      <c r="F20" s="77"/>
      <c r="G20" s="6"/>
      <c r="I20" s="55"/>
      <c r="J20" s="46"/>
      <c r="K20" s="46"/>
      <c r="L20" s="46"/>
      <c r="M20" s="35"/>
      <c r="N20" s="35"/>
    </row>
    <row r="21" spans="1:14" s="7" customFormat="1" ht="12.75">
      <c r="A21" s="51" t="s">
        <v>129</v>
      </c>
      <c r="B21" s="52">
        <v>24</v>
      </c>
      <c r="C21" s="57">
        <v>0</v>
      </c>
      <c r="D21" s="1">
        <v>6390</v>
      </c>
      <c r="E21" s="28"/>
      <c r="F21" s="77"/>
      <c r="G21" s="6"/>
      <c r="I21" s="55"/>
      <c r="J21" s="55"/>
      <c r="K21" s="56"/>
      <c r="L21" s="56"/>
      <c r="M21" s="35"/>
      <c r="N21" s="35"/>
    </row>
    <row r="22" spans="1:14" ht="12.75">
      <c r="A22" s="82"/>
      <c r="B22" s="82"/>
      <c r="C22" s="82"/>
      <c r="D22" s="82"/>
      <c r="I22" s="55"/>
      <c r="J22" s="55"/>
      <c r="K22" s="56"/>
      <c r="L22" s="56"/>
      <c r="M22" s="35"/>
      <c r="N22" s="35"/>
    </row>
    <row r="23" spans="1:14" ht="24.75" customHeight="1">
      <c r="A23" s="48" t="s">
        <v>17</v>
      </c>
      <c r="B23" s="49"/>
      <c r="C23" s="50">
        <f>SUM(C26:C32)</f>
        <v>2694066</v>
      </c>
      <c r="D23" s="50">
        <f>SUM(D26:D32)</f>
        <v>2266204</v>
      </c>
      <c r="I23" s="55"/>
      <c r="J23" s="55"/>
      <c r="K23" s="56"/>
      <c r="L23" s="56"/>
      <c r="M23" s="35"/>
      <c r="N23" s="35"/>
    </row>
    <row r="24" spans="1:14" ht="12.75">
      <c r="A24" s="51"/>
      <c r="B24" s="74"/>
      <c r="C24" s="75"/>
      <c r="D24" s="76"/>
      <c r="F24" s="77"/>
      <c r="I24" s="80"/>
      <c r="J24" s="46"/>
      <c r="K24" s="46"/>
      <c r="L24" s="46"/>
      <c r="M24" s="35"/>
      <c r="N24" s="35"/>
    </row>
    <row r="25" spans="1:14" ht="12.75">
      <c r="A25" s="51" t="s">
        <v>43</v>
      </c>
      <c r="B25" s="83"/>
      <c r="C25" s="63"/>
      <c r="D25" s="64"/>
      <c r="F25" s="77"/>
      <c r="G25" s="55"/>
      <c r="H25" s="46"/>
      <c r="I25" s="47"/>
      <c r="J25" s="46"/>
      <c r="K25" s="54"/>
      <c r="L25" s="54"/>
      <c r="M25" s="35"/>
      <c r="N25" s="35"/>
    </row>
    <row r="26" spans="1:14" ht="12.75">
      <c r="A26" s="81" t="s">
        <v>41</v>
      </c>
      <c r="B26" s="52">
        <v>6</v>
      </c>
      <c r="C26" s="1">
        <v>2244736</v>
      </c>
      <c r="D26" s="1">
        <v>1820167</v>
      </c>
      <c r="F26" s="77"/>
      <c r="G26" s="55"/>
      <c r="H26" s="55"/>
      <c r="I26" s="80"/>
      <c r="J26" s="46"/>
      <c r="K26" s="46"/>
      <c r="L26" s="46"/>
      <c r="M26" s="35"/>
      <c r="N26" s="35"/>
    </row>
    <row r="27" spans="1:14" ht="12.75">
      <c r="A27" s="51" t="s">
        <v>44</v>
      </c>
      <c r="B27" s="52"/>
      <c r="C27" s="52"/>
      <c r="D27" s="52"/>
      <c r="F27" s="77"/>
      <c r="G27" s="55"/>
      <c r="H27" s="46"/>
      <c r="I27" s="55"/>
      <c r="J27" s="46"/>
      <c r="K27" s="46"/>
      <c r="L27" s="46"/>
      <c r="M27" s="35"/>
      <c r="N27" s="35"/>
    </row>
    <row r="28" spans="1:14" ht="24">
      <c r="A28" s="84" t="s">
        <v>77</v>
      </c>
      <c r="B28" s="85">
        <v>15</v>
      </c>
      <c r="C28" s="4">
        <v>189784</v>
      </c>
      <c r="D28" s="4">
        <v>153484</v>
      </c>
      <c r="F28" s="86"/>
      <c r="G28" s="55"/>
      <c r="H28" s="46"/>
      <c r="I28" s="55"/>
      <c r="J28" s="55"/>
      <c r="K28" s="56"/>
      <c r="L28" s="56"/>
      <c r="M28" s="35"/>
      <c r="N28" s="35"/>
    </row>
    <row r="29" spans="1:14" ht="12.75">
      <c r="A29" s="51" t="s">
        <v>122</v>
      </c>
      <c r="B29" s="52">
        <v>13</v>
      </c>
      <c r="C29" s="1">
        <v>170770</v>
      </c>
      <c r="D29" s="1">
        <v>169285</v>
      </c>
      <c r="F29" s="77"/>
      <c r="G29" s="55"/>
      <c r="H29" s="55"/>
      <c r="I29" s="55"/>
      <c r="J29" s="46"/>
      <c r="K29" s="46"/>
      <c r="L29" s="46"/>
      <c r="M29" s="35"/>
      <c r="N29" s="35"/>
    </row>
    <row r="30" spans="1:14" ht="12.75">
      <c r="A30" s="51" t="s">
        <v>58</v>
      </c>
      <c r="B30" s="52">
        <v>30</v>
      </c>
      <c r="C30" s="1">
        <v>6846</v>
      </c>
      <c r="D30" s="1">
        <v>7450</v>
      </c>
      <c r="F30" s="77"/>
      <c r="G30" s="55"/>
      <c r="H30" s="55"/>
      <c r="I30" s="55"/>
      <c r="J30" s="46"/>
      <c r="K30" s="46"/>
      <c r="L30" s="46"/>
      <c r="M30" s="35"/>
      <c r="N30" s="35"/>
    </row>
    <row r="31" spans="1:14" ht="12.75">
      <c r="A31" s="51" t="s">
        <v>125</v>
      </c>
      <c r="B31" s="52">
        <v>31</v>
      </c>
      <c r="C31" s="1">
        <v>81714</v>
      </c>
      <c r="D31" s="1">
        <v>115631</v>
      </c>
      <c r="F31" s="77"/>
      <c r="G31" s="55"/>
      <c r="H31" s="55"/>
      <c r="I31" s="55"/>
      <c r="J31" s="55"/>
      <c r="K31" s="56"/>
      <c r="L31" s="56"/>
      <c r="M31" s="35"/>
      <c r="N31" s="35"/>
    </row>
    <row r="32" spans="1:14" ht="12.75">
      <c r="A32" s="51" t="s">
        <v>137</v>
      </c>
      <c r="B32" s="52">
        <v>28</v>
      </c>
      <c r="C32" s="1">
        <v>216</v>
      </c>
      <c r="D32" s="1">
        <v>187</v>
      </c>
      <c r="F32" s="77"/>
      <c r="G32" s="55"/>
      <c r="H32" s="55"/>
      <c r="I32" s="55"/>
      <c r="J32" s="55"/>
      <c r="K32" s="56"/>
      <c r="L32" s="56"/>
      <c r="M32" s="35"/>
      <c r="N32" s="35"/>
    </row>
    <row r="33" spans="1:14" ht="12.75">
      <c r="A33" s="82"/>
      <c r="B33" s="87"/>
      <c r="C33" s="66"/>
      <c r="D33" s="67"/>
      <c r="G33" s="55"/>
      <c r="H33" s="55"/>
      <c r="I33" s="55"/>
      <c r="J33" s="55"/>
      <c r="K33" s="56"/>
      <c r="L33" s="56"/>
      <c r="M33" s="35"/>
      <c r="N33" s="35"/>
    </row>
    <row r="34" spans="1:14" ht="24.75" customHeight="1">
      <c r="A34" s="48" t="s">
        <v>28</v>
      </c>
      <c r="B34" s="88">
        <v>17</v>
      </c>
      <c r="C34" s="50">
        <f>SUM(C36:C46)</f>
        <v>3420533</v>
      </c>
      <c r="D34" s="50">
        <f>SUM(D36:D46)</f>
        <v>3695859</v>
      </c>
      <c r="I34" s="55"/>
      <c r="J34" s="55"/>
      <c r="K34" s="56"/>
      <c r="L34" s="56"/>
      <c r="M34" s="35"/>
      <c r="N34" s="35"/>
    </row>
    <row r="35" spans="1:14" ht="12.75">
      <c r="A35" s="43"/>
      <c r="B35" s="52"/>
      <c r="C35" s="78"/>
      <c r="D35" s="1"/>
      <c r="F35" s="77"/>
      <c r="H35" s="55"/>
      <c r="I35" s="55"/>
      <c r="J35" s="55"/>
      <c r="K35" s="55"/>
      <c r="L35" s="55"/>
      <c r="M35" s="35"/>
      <c r="N35" s="35"/>
    </row>
    <row r="36" spans="1:14" ht="12.75">
      <c r="A36" s="51" t="s">
        <v>22</v>
      </c>
      <c r="B36" s="52"/>
      <c r="C36" s="1">
        <v>350910</v>
      </c>
      <c r="D36" s="1">
        <v>350910</v>
      </c>
      <c r="F36" s="77"/>
      <c r="H36" s="55"/>
      <c r="I36" s="80"/>
      <c r="J36" s="46"/>
      <c r="K36" s="46"/>
      <c r="L36" s="46"/>
      <c r="M36" s="35"/>
      <c r="N36" s="35"/>
    </row>
    <row r="37" spans="1:14" ht="12.75">
      <c r="A37" s="51" t="s">
        <v>121</v>
      </c>
      <c r="B37" s="52"/>
      <c r="C37" s="1">
        <v>27920</v>
      </c>
      <c r="D37" s="1">
        <v>27920</v>
      </c>
      <c r="F37" s="77"/>
      <c r="H37" s="55"/>
      <c r="I37" s="47"/>
      <c r="J37" s="47"/>
      <c r="K37" s="54"/>
      <c r="L37" s="54"/>
      <c r="M37" s="35"/>
      <c r="N37" s="35"/>
    </row>
    <row r="38" spans="1:14" ht="12.75">
      <c r="A38" s="51" t="s">
        <v>78</v>
      </c>
      <c r="B38" s="52"/>
      <c r="C38" s="1">
        <v>8</v>
      </c>
      <c r="D38" s="1">
        <v>8</v>
      </c>
      <c r="F38" s="77"/>
      <c r="H38" s="55"/>
      <c r="I38" s="80"/>
      <c r="J38" s="46"/>
      <c r="K38" s="46"/>
      <c r="L38" s="46"/>
      <c r="M38" s="35"/>
      <c r="N38" s="35"/>
    </row>
    <row r="39" spans="1:14" ht="24">
      <c r="A39" s="84" t="s">
        <v>80</v>
      </c>
      <c r="B39" s="52"/>
      <c r="C39" s="6"/>
      <c r="D39" s="6"/>
      <c r="F39" s="86"/>
      <c r="H39" s="55"/>
      <c r="I39" s="55"/>
      <c r="J39" s="46"/>
      <c r="K39" s="56"/>
      <c r="L39" s="56"/>
      <c r="M39" s="35"/>
      <c r="N39" s="35"/>
    </row>
    <row r="40" spans="1:14" s="21" customFormat="1" ht="12.75">
      <c r="A40" s="89" t="s">
        <v>123</v>
      </c>
      <c r="B40" s="51"/>
      <c r="C40" s="90">
        <v>-6517</v>
      </c>
      <c r="D40" s="90">
        <v>-14001</v>
      </c>
      <c r="E40" s="28"/>
      <c r="F40" s="77"/>
      <c r="G40" s="6"/>
      <c r="H40" s="55"/>
      <c r="I40" s="55"/>
      <c r="J40" s="46"/>
      <c r="K40" s="56"/>
      <c r="L40" s="56"/>
      <c r="M40" s="35"/>
      <c r="N40" s="35"/>
    </row>
    <row r="41" spans="1:14" ht="24">
      <c r="A41" s="84" t="s">
        <v>79</v>
      </c>
      <c r="B41" s="52"/>
      <c r="C41" s="1"/>
      <c r="D41" s="1"/>
      <c r="F41" s="86"/>
      <c r="H41" s="80"/>
      <c r="I41" s="55"/>
      <c r="J41" s="46"/>
      <c r="K41" s="55"/>
      <c r="L41" s="55"/>
      <c r="M41" s="35"/>
      <c r="N41" s="35"/>
    </row>
    <row r="42" spans="1:14" ht="24">
      <c r="A42" s="84" t="s">
        <v>144</v>
      </c>
      <c r="B42" s="52"/>
      <c r="C42" s="4">
        <v>10158</v>
      </c>
      <c r="D42" s="4">
        <v>15608</v>
      </c>
      <c r="F42" s="77"/>
      <c r="H42" s="55"/>
      <c r="I42" s="55"/>
      <c r="J42" s="46"/>
      <c r="K42" s="46"/>
      <c r="L42" s="46"/>
      <c r="M42" s="35"/>
      <c r="N42" s="35"/>
    </row>
    <row r="43" spans="1:14" ht="12.75">
      <c r="A43" s="51" t="s">
        <v>64</v>
      </c>
      <c r="B43" s="52"/>
      <c r="C43" s="90">
        <v>-1252763</v>
      </c>
      <c r="D43" s="90">
        <v>-503120</v>
      </c>
      <c r="F43" s="77"/>
      <c r="H43" s="55"/>
      <c r="I43" s="55"/>
      <c r="J43" s="46"/>
      <c r="K43" s="46"/>
      <c r="L43" s="46"/>
      <c r="M43" s="35"/>
      <c r="N43" s="35"/>
    </row>
    <row r="44" spans="1:14" ht="12.75">
      <c r="A44" s="51" t="s">
        <v>73</v>
      </c>
      <c r="B44" s="52"/>
      <c r="C44" s="1">
        <v>332657</v>
      </c>
      <c r="D44" s="1">
        <v>254404</v>
      </c>
      <c r="E44" s="29"/>
      <c r="F44" s="77"/>
      <c r="H44" s="55"/>
      <c r="I44" s="55"/>
      <c r="J44" s="46"/>
      <c r="K44" s="56"/>
      <c r="L44" s="56"/>
      <c r="M44" s="35"/>
      <c r="N44" s="35"/>
    </row>
    <row r="45" spans="1:14" ht="12.75">
      <c r="A45" s="51" t="s">
        <v>29</v>
      </c>
      <c r="B45" s="52"/>
      <c r="C45" s="1">
        <v>2685802</v>
      </c>
      <c r="D45" s="1">
        <v>2074147</v>
      </c>
      <c r="F45" s="77"/>
      <c r="H45" s="55"/>
      <c r="I45" s="80"/>
      <c r="J45" s="46"/>
      <c r="K45" s="46"/>
      <c r="L45" s="46"/>
      <c r="M45" s="35"/>
      <c r="N45" s="35"/>
    </row>
    <row r="46" spans="1:14" ht="12.75">
      <c r="A46" s="51" t="s">
        <v>5</v>
      </c>
      <c r="B46" s="52"/>
      <c r="C46" s="1">
        <v>1272358</v>
      </c>
      <c r="D46" s="1">
        <v>1489983</v>
      </c>
      <c r="F46" s="77"/>
      <c r="H46" s="55"/>
      <c r="I46" s="55"/>
      <c r="J46" s="46"/>
      <c r="K46" s="46"/>
      <c r="L46" s="46"/>
      <c r="M46" s="35"/>
      <c r="N46" s="35"/>
    </row>
    <row r="47" spans="1:14" ht="12.75">
      <c r="A47" s="59"/>
      <c r="B47" s="87"/>
      <c r="C47" s="66"/>
      <c r="D47" s="67"/>
      <c r="H47" s="80"/>
      <c r="I47" s="55"/>
      <c r="J47" s="46"/>
      <c r="K47" s="46"/>
      <c r="L47" s="46"/>
      <c r="M47" s="35"/>
      <c r="N47" s="35"/>
    </row>
    <row r="48" spans="1:14" ht="20.25" customHeight="1" thickBot="1">
      <c r="A48" s="68" t="s">
        <v>19</v>
      </c>
      <c r="B48" s="91"/>
      <c r="C48" s="70">
        <f>+C5+C23+C34</f>
        <v>13700537</v>
      </c>
      <c r="D48" s="70">
        <f>+D5+D23+D34</f>
        <v>12011740</v>
      </c>
      <c r="H48" s="55"/>
      <c r="I48" s="55"/>
      <c r="J48" s="46"/>
      <c r="K48" s="46"/>
      <c r="L48" s="46"/>
      <c r="M48" s="35"/>
      <c r="N48" s="35"/>
    </row>
    <row r="49" spans="8:14" ht="13.5" thickTop="1">
      <c r="H49" s="55"/>
      <c r="I49" s="55"/>
      <c r="J49" s="46"/>
      <c r="K49" s="56"/>
      <c r="L49" s="56"/>
      <c r="M49" s="35"/>
      <c r="N49" s="35"/>
    </row>
    <row r="50" spans="8:14" ht="12.75">
      <c r="H50" s="55"/>
      <c r="I50" s="55"/>
      <c r="J50" s="46"/>
      <c r="K50" s="56"/>
      <c r="L50" s="56"/>
      <c r="M50" s="35"/>
      <c r="N50" s="35"/>
    </row>
    <row r="51" spans="8:14" ht="12.75">
      <c r="I51" s="80"/>
      <c r="J51" s="46"/>
      <c r="K51" s="46"/>
      <c r="L51" s="46"/>
      <c r="M51" s="35"/>
      <c r="N51" s="35"/>
    </row>
    <row r="52" spans="8:14" ht="12.75">
      <c r="I52" s="55"/>
      <c r="J52" s="46"/>
      <c r="K52" s="56"/>
      <c r="L52" s="56"/>
      <c r="M52" s="35"/>
      <c r="N52" s="35"/>
    </row>
    <row r="53" spans="8:14" ht="12.75">
      <c r="I53" s="55"/>
      <c r="J53" s="46"/>
      <c r="K53" s="56"/>
      <c r="L53" s="56"/>
      <c r="M53" s="35"/>
      <c r="N53" s="35"/>
    </row>
    <row r="54" spans="8:14" ht="12.75">
      <c r="I54" s="55"/>
      <c r="J54" s="46"/>
      <c r="K54" s="56"/>
      <c r="L54" s="56"/>
      <c r="M54" s="35"/>
      <c r="N54" s="35"/>
    </row>
    <row r="55" spans="8:14" ht="12.75">
      <c r="I55" s="80"/>
      <c r="J55" s="46"/>
      <c r="K55" s="46"/>
      <c r="L55" s="46"/>
      <c r="M55" s="35"/>
      <c r="N55" s="35"/>
    </row>
    <row r="56" spans="8:14" ht="12.75">
      <c r="I56" s="71"/>
      <c r="J56" s="46"/>
      <c r="K56" s="72"/>
      <c r="L56" s="72"/>
      <c r="M56" s="35"/>
      <c r="N56" s="35"/>
    </row>
  </sheetData>
  <mergeCells count="1">
    <mergeCell ref="A1:D1"/>
  </mergeCells>
  <pageMargins left="0.7" right="0.7" top="0.75" bottom="0.75" header="0.3" footer="0.3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41"/>
  <sheetViews>
    <sheetView showGridLines="0" view="pageBreakPreview" zoomScale="90" zoomScaleNormal="80" zoomScaleSheetLayoutView="90" workbookViewId="0">
      <selection activeCell="J10" sqref="J10"/>
    </sheetView>
  </sheetViews>
  <sheetFormatPr defaultColWidth="8.85546875" defaultRowHeight="12"/>
  <cols>
    <col min="1" max="1" width="39.42578125" style="6" bestFit="1" customWidth="1"/>
    <col min="2" max="2" width="6" style="3" bestFit="1" customWidth="1"/>
    <col min="3" max="3" width="23.140625" style="3" bestFit="1" customWidth="1"/>
    <col min="4" max="4" width="25.7109375" style="3" bestFit="1" customWidth="1"/>
    <col min="5" max="5" width="23.140625" style="3" bestFit="1" customWidth="1"/>
    <col min="6" max="6" width="25.7109375" style="3" bestFit="1" customWidth="1"/>
    <col min="7" max="8" width="10.28515625" style="28" bestFit="1" customWidth="1"/>
    <col min="9" max="9" width="6.28515625" style="3" bestFit="1" customWidth="1"/>
    <col min="10" max="10" width="36.42578125" style="3" bestFit="1" customWidth="1"/>
    <col min="11" max="11" width="5.85546875" style="3" bestFit="1" customWidth="1"/>
    <col min="12" max="12" width="15.85546875" style="3" bestFit="1" customWidth="1"/>
    <col min="13" max="15" width="16.140625" style="3" bestFit="1" customWidth="1"/>
    <col min="16" max="16" width="7.140625" style="6" bestFit="1" customWidth="1"/>
    <col min="17" max="232" width="8.85546875" style="6"/>
    <col min="233" max="233" width="32" style="6" customWidth="1"/>
    <col min="234" max="238" width="15" style="6" customWidth="1"/>
    <col min="239" max="488" width="8.85546875" style="6"/>
    <col min="489" max="489" width="32" style="6" customWidth="1"/>
    <col min="490" max="494" width="15" style="6" customWidth="1"/>
    <col min="495" max="744" width="8.85546875" style="6"/>
    <col min="745" max="745" width="32" style="6" customWidth="1"/>
    <col min="746" max="750" width="15" style="6" customWidth="1"/>
    <col min="751" max="1000" width="8.85546875" style="6"/>
    <col min="1001" max="1001" width="32" style="6" customWidth="1"/>
    <col min="1002" max="1006" width="15" style="6" customWidth="1"/>
    <col min="1007" max="1256" width="8.85546875" style="6"/>
    <col min="1257" max="1257" width="32" style="6" customWidth="1"/>
    <col min="1258" max="1262" width="15" style="6" customWidth="1"/>
    <col min="1263" max="1512" width="8.85546875" style="6"/>
    <col min="1513" max="1513" width="32" style="6" customWidth="1"/>
    <col min="1514" max="1518" width="15" style="6" customWidth="1"/>
    <col min="1519" max="1768" width="8.85546875" style="6"/>
    <col min="1769" max="1769" width="32" style="6" customWidth="1"/>
    <col min="1770" max="1774" width="15" style="6" customWidth="1"/>
    <col min="1775" max="2024" width="8.85546875" style="6"/>
    <col min="2025" max="2025" width="32" style="6" customWidth="1"/>
    <col min="2026" max="2030" width="15" style="6" customWidth="1"/>
    <col min="2031" max="2280" width="8.85546875" style="6"/>
    <col min="2281" max="2281" width="32" style="6" customWidth="1"/>
    <col min="2282" max="2286" width="15" style="6" customWidth="1"/>
    <col min="2287" max="2536" width="8.85546875" style="6"/>
    <col min="2537" max="2537" width="32" style="6" customWidth="1"/>
    <col min="2538" max="2542" width="15" style="6" customWidth="1"/>
    <col min="2543" max="2792" width="8.85546875" style="6"/>
    <col min="2793" max="2793" width="32" style="6" customWidth="1"/>
    <col min="2794" max="2798" width="15" style="6" customWidth="1"/>
    <col min="2799" max="3048" width="8.85546875" style="6"/>
    <col min="3049" max="3049" width="32" style="6" customWidth="1"/>
    <col min="3050" max="3054" width="15" style="6" customWidth="1"/>
    <col min="3055" max="3304" width="8.85546875" style="6"/>
    <col min="3305" max="3305" width="32" style="6" customWidth="1"/>
    <col min="3306" max="3310" width="15" style="6" customWidth="1"/>
    <col min="3311" max="3560" width="8.85546875" style="6"/>
    <col min="3561" max="3561" width="32" style="6" customWidth="1"/>
    <col min="3562" max="3566" width="15" style="6" customWidth="1"/>
    <col min="3567" max="3816" width="8.85546875" style="6"/>
    <col min="3817" max="3817" width="32" style="6" customWidth="1"/>
    <col min="3818" max="3822" width="15" style="6" customWidth="1"/>
    <col min="3823" max="4072" width="8.85546875" style="6"/>
    <col min="4073" max="4073" width="32" style="6" customWidth="1"/>
    <col min="4074" max="4078" width="15" style="6" customWidth="1"/>
    <col min="4079" max="4328" width="8.85546875" style="6"/>
    <col min="4329" max="4329" width="32" style="6" customWidth="1"/>
    <col min="4330" max="4334" width="15" style="6" customWidth="1"/>
    <col min="4335" max="4584" width="8.85546875" style="6"/>
    <col min="4585" max="4585" width="32" style="6" customWidth="1"/>
    <col min="4586" max="4590" width="15" style="6" customWidth="1"/>
    <col min="4591" max="4840" width="8.85546875" style="6"/>
    <col min="4841" max="4841" width="32" style="6" customWidth="1"/>
    <col min="4842" max="4846" width="15" style="6" customWidth="1"/>
    <col min="4847" max="5096" width="8.85546875" style="6"/>
    <col min="5097" max="5097" width="32" style="6" customWidth="1"/>
    <col min="5098" max="5102" width="15" style="6" customWidth="1"/>
    <col min="5103" max="5352" width="8.85546875" style="6"/>
    <col min="5353" max="5353" width="32" style="6" customWidth="1"/>
    <col min="5354" max="5358" width="15" style="6" customWidth="1"/>
    <col min="5359" max="5608" width="8.85546875" style="6"/>
    <col min="5609" max="5609" width="32" style="6" customWidth="1"/>
    <col min="5610" max="5614" width="15" style="6" customWidth="1"/>
    <col min="5615" max="5864" width="8.85546875" style="6"/>
    <col min="5865" max="5865" width="32" style="6" customWidth="1"/>
    <col min="5866" max="5870" width="15" style="6" customWidth="1"/>
    <col min="5871" max="6120" width="8.85546875" style="6"/>
    <col min="6121" max="6121" width="32" style="6" customWidth="1"/>
    <col min="6122" max="6126" width="15" style="6" customWidth="1"/>
    <col min="6127" max="6376" width="8.85546875" style="6"/>
    <col min="6377" max="6377" width="32" style="6" customWidth="1"/>
    <col min="6378" max="6382" width="15" style="6" customWidth="1"/>
    <col min="6383" max="6632" width="8.85546875" style="6"/>
    <col min="6633" max="6633" width="32" style="6" customWidth="1"/>
    <col min="6634" max="6638" width="15" style="6" customWidth="1"/>
    <col min="6639" max="6888" width="8.85546875" style="6"/>
    <col min="6889" max="6889" width="32" style="6" customWidth="1"/>
    <col min="6890" max="6894" width="15" style="6" customWidth="1"/>
    <col min="6895" max="7144" width="8.85546875" style="6"/>
    <col min="7145" max="7145" width="32" style="6" customWidth="1"/>
    <col min="7146" max="7150" width="15" style="6" customWidth="1"/>
    <col min="7151" max="7400" width="8.85546875" style="6"/>
    <col min="7401" max="7401" width="32" style="6" customWidth="1"/>
    <col min="7402" max="7406" width="15" style="6" customWidth="1"/>
    <col min="7407" max="7656" width="8.85546875" style="6"/>
    <col min="7657" max="7657" width="32" style="6" customWidth="1"/>
    <col min="7658" max="7662" width="15" style="6" customWidth="1"/>
    <col min="7663" max="7912" width="8.85546875" style="6"/>
    <col min="7913" max="7913" width="32" style="6" customWidth="1"/>
    <col min="7914" max="7918" width="15" style="6" customWidth="1"/>
    <col min="7919" max="8168" width="8.85546875" style="6"/>
    <col min="8169" max="8169" width="32" style="6" customWidth="1"/>
    <col min="8170" max="8174" width="15" style="6" customWidth="1"/>
    <col min="8175" max="8424" width="8.85546875" style="6"/>
    <col min="8425" max="8425" width="32" style="6" customWidth="1"/>
    <col min="8426" max="8430" width="15" style="6" customWidth="1"/>
    <col min="8431" max="8680" width="8.85546875" style="6"/>
    <col min="8681" max="8681" width="32" style="6" customWidth="1"/>
    <col min="8682" max="8686" width="15" style="6" customWidth="1"/>
    <col min="8687" max="8936" width="8.85546875" style="6"/>
    <col min="8937" max="8937" width="32" style="6" customWidth="1"/>
    <col min="8938" max="8942" width="15" style="6" customWidth="1"/>
    <col min="8943" max="9192" width="8.85546875" style="6"/>
    <col min="9193" max="9193" width="32" style="6" customWidth="1"/>
    <col min="9194" max="9198" width="15" style="6" customWidth="1"/>
    <col min="9199" max="9448" width="8.85546875" style="6"/>
    <col min="9449" max="9449" width="32" style="6" customWidth="1"/>
    <col min="9450" max="9454" width="15" style="6" customWidth="1"/>
    <col min="9455" max="9704" width="8.85546875" style="6"/>
    <col min="9705" max="9705" width="32" style="6" customWidth="1"/>
    <col min="9706" max="9710" width="15" style="6" customWidth="1"/>
    <col min="9711" max="9960" width="8.85546875" style="6"/>
    <col min="9961" max="9961" width="32" style="6" customWidth="1"/>
    <col min="9962" max="9966" width="15" style="6" customWidth="1"/>
    <col min="9967" max="10216" width="8.85546875" style="6"/>
    <col min="10217" max="10217" width="32" style="6" customWidth="1"/>
    <col min="10218" max="10222" width="15" style="6" customWidth="1"/>
    <col min="10223" max="10472" width="8.85546875" style="6"/>
    <col min="10473" max="10473" width="32" style="6" customWidth="1"/>
    <col min="10474" max="10478" width="15" style="6" customWidth="1"/>
    <col min="10479" max="10728" width="8.85546875" style="6"/>
    <col min="10729" max="10729" width="32" style="6" customWidth="1"/>
    <col min="10730" max="10734" width="15" style="6" customWidth="1"/>
    <col min="10735" max="10984" width="8.85546875" style="6"/>
    <col min="10985" max="10985" width="32" style="6" customWidth="1"/>
    <col min="10986" max="10990" width="15" style="6" customWidth="1"/>
    <col min="10991" max="11240" width="8.85546875" style="6"/>
    <col min="11241" max="11241" width="32" style="6" customWidth="1"/>
    <col min="11242" max="11246" width="15" style="6" customWidth="1"/>
    <col min="11247" max="11496" width="8.85546875" style="6"/>
    <col min="11497" max="11497" width="32" style="6" customWidth="1"/>
    <col min="11498" max="11502" width="15" style="6" customWidth="1"/>
    <col min="11503" max="11752" width="8.85546875" style="6"/>
    <col min="11753" max="11753" width="32" style="6" customWidth="1"/>
    <col min="11754" max="11758" width="15" style="6" customWidth="1"/>
    <col min="11759" max="12008" width="8.85546875" style="6"/>
    <col min="12009" max="12009" width="32" style="6" customWidth="1"/>
    <col min="12010" max="12014" width="15" style="6" customWidth="1"/>
    <col min="12015" max="12264" width="8.85546875" style="6"/>
    <col min="12265" max="12265" width="32" style="6" customWidth="1"/>
    <col min="12266" max="12270" width="15" style="6" customWidth="1"/>
    <col min="12271" max="12520" width="8.85546875" style="6"/>
    <col min="12521" max="12521" width="32" style="6" customWidth="1"/>
    <col min="12522" max="12526" width="15" style="6" customWidth="1"/>
    <col min="12527" max="12776" width="8.85546875" style="6"/>
    <col min="12777" max="12777" width="32" style="6" customWidth="1"/>
    <col min="12778" max="12782" width="15" style="6" customWidth="1"/>
    <col min="12783" max="13032" width="8.85546875" style="6"/>
    <col min="13033" max="13033" width="32" style="6" customWidth="1"/>
    <col min="13034" max="13038" width="15" style="6" customWidth="1"/>
    <col min="13039" max="13288" width="8.85546875" style="6"/>
    <col min="13289" max="13289" width="32" style="6" customWidth="1"/>
    <col min="13290" max="13294" width="15" style="6" customWidth="1"/>
    <col min="13295" max="13544" width="8.85546875" style="6"/>
    <col min="13545" max="13545" width="32" style="6" customWidth="1"/>
    <col min="13546" max="13550" width="15" style="6" customWidth="1"/>
    <col min="13551" max="13800" width="8.85546875" style="6"/>
    <col min="13801" max="13801" width="32" style="6" customWidth="1"/>
    <col min="13802" max="13806" width="15" style="6" customWidth="1"/>
    <col min="13807" max="14056" width="8.85546875" style="6"/>
    <col min="14057" max="14057" width="32" style="6" customWidth="1"/>
    <col min="14058" max="14062" width="15" style="6" customWidth="1"/>
    <col min="14063" max="14312" width="8.85546875" style="6"/>
    <col min="14313" max="14313" width="32" style="6" customWidth="1"/>
    <col min="14314" max="14318" width="15" style="6" customWidth="1"/>
    <col min="14319" max="14568" width="8.85546875" style="6"/>
    <col min="14569" max="14569" width="32" style="6" customWidth="1"/>
    <col min="14570" max="14574" width="15" style="6" customWidth="1"/>
    <col min="14575" max="14824" width="8.85546875" style="6"/>
    <col min="14825" max="14825" width="32" style="6" customWidth="1"/>
    <col min="14826" max="14830" width="15" style="6" customWidth="1"/>
    <col min="14831" max="15080" width="8.85546875" style="6"/>
    <col min="15081" max="15081" width="32" style="6" customWidth="1"/>
    <col min="15082" max="15086" width="15" style="6" customWidth="1"/>
    <col min="15087" max="15336" width="8.85546875" style="6"/>
    <col min="15337" max="15337" width="32" style="6" customWidth="1"/>
    <col min="15338" max="15342" width="15" style="6" customWidth="1"/>
    <col min="15343" max="15592" width="8.85546875" style="6"/>
    <col min="15593" max="15593" width="32" style="6" customWidth="1"/>
    <col min="15594" max="15598" width="15" style="6" customWidth="1"/>
    <col min="15599" max="15848" width="8.85546875" style="6"/>
    <col min="15849" max="15849" width="32" style="6" customWidth="1"/>
    <col min="15850" max="15854" width="15" style="6" customWidth="1"/>
    <col min="15855" max="16104" width="8.85546875" style="6"/>
    <col min="16105" max="16105" width="32" style="6" customWidth="1"/>
    <col min="16106" max="16110" width="15" style="6" customWidth="1"/>
    <col min="16111" max="16384" width="8.85546875" style="6"/>
  </cols>
  <sheetData>
    <row r="1" spans="1:19" s="8" customFormat="1" ht="27.6" customHeight="1">
      <c r="A1" s="205" t="s">
        <v>163</v>
      </c>
      <c r="B1" s="205"/>
      <c r="C1" s="205"/>
      <c r="D1" s="205"/>
      <c r="E1" s="205"/>
      <c r="F1" s="205"/>
      <c r="G1" s="29"/>
      <c r="H1" s="29"/>
      <c r="I1" s="27"/>
      <c r="J1" s="27"/>
      <c r="K1" s="27"/>
      <c r="L1" s="27"/>
      <c r="M1" s="27"/>
      <c r="N1" s="27"/>
      <c r="O1" s="27"/>
    </row>
    <row r="2" spans="1:19" s="8" customFormat="1" ht="24">
      <c r="A2" s="92"/>
      <c r="B2" s="93"/>
      <c r="C2" s="94" t="s">
        <v>153</v>
      </c>
      <c r="D2" s="94" t="s">
        <v>153</v>
      </c>
      <c r="E2" s="94" t="str">
        <f>+C2</f>
        <v>Bağımsız denetimden geçmemiş</v>
      </c>
      <c r="F2" s="94" t="str">
        <f>+D2</f>
        <v>Bağımsız denetimden geçmemiş</v>
      </c>
      <c r="G2" s="29"/>
      <c r="H2" s="95"/>
      <c r="I2" s="96"/>
      <c r="J2" s="46"/>
      <c r="K2" s="46"/>
      <c r="L2" s="97"/>
      <c r="M2" s="97"/>
      <c r="N2" s="97"/>
      <c r="O2" s="97"/>
      <c r="P2" s="46"/>
    </row>
    <row r="3" spans="1:19" s="8" customFormat="1" ht="24">
      <c r="A3" s="98" t="s">
        <v>127</v>
      </c>
      <c r="B3" s="99" t="s">
        <v>59</v>
      </c>
      <c r="C3" s="100" t="s">
        <v>154</v>
      </c>
      <c r="D3" s="100" t="s">
        <v>155</v>
      </c>
      <c r="E3" s="100" t="s">
        <v>157</v>
      </c>
      <c r="F3" s="100" t="s">
        <v>156</v>
      </c>
      <c r="G3" s="29"/>
      <c r="H3" s="95"/>
      <c r="I3" s="96"/>
      <c r="J3" s="46"/>
      <c r="K3" s="46"/>
      <c r="L3" s="73"/>
      <c r="M3" s="73"/>
      <c r="N3" s="73"/>
      <c r="O3" s="73"/>
      <c r="P3" s="46"/>
    </row>
    <row r="4" spans="1:19" s="8" customFormat="1" ht="12.75">
      <c r="A4" s="101"/>
      <c r="B4" s="102"/>
      <c r="C4" s="102"/>
      <c r="D4" s="103"/>
      <c r="E4" s="102"/>
      <c r="F4" s="103"/>
      <c r="G4" s="29"/>
      <c r="H4" s="95"/>
      <c r="I4" s="96"/>
      <c r="J4" s="46"/>
      <c r="K4" s="73"/>
      <c r="L4" s="104"/>
      <c r="M4" s="104"/>
      <c r="N4" s="104"/>
      <c r="O4" s="104"/>
      <c r="P4" s="46"/>
    </row>
    <row r="5" spans="1:19" s="8" customFormat="1" ht="12.75">
      <c r="A5" s="105" t="s">
        <v>30</v>
      </c>
      <c r="B5" s="64"/>
      <c r="C5" s="64"/>
      <c r="D5" s="64"/>
      <c r="E5" s="64"/>
      <c r="F5" s="64"/>
      <c r="G5" s="29"/>
      <c r="H5" s="95"/>
      <c r="I5" s="96"/>
      <c r="J5" s="73"/>
      <c r="K5" s="46"/>
      <c r="L5" s="46"/>
      <c r="M5" s="46"/>
      <c r="N5" s="46"/>
      <c r="O5" s="46"/>
      <c r="P5" s="46"/>
    </row>
    <row r="6" spans="1:19" s="8" customFormat="1" ht="12.75">
      <c r="A6" s="84" t="s">
        <v>50</v>
      </c>
      <c r="B6" s="64">
        <v>18</v>
      </c>
      <c r="C6" s="90">
        <v>23244383</v>
      </c>
      <c r="D6" s="90">
        <v>17138240</v>
      </c>
      <c r="E6" s="90">
        <v>7772025</v>
      </c>
      <c r="F6" s="90">
        <v>5485632.0370000005</v>
      </c>
      <c r="G6" s="29"/>
      <c r="H6" s="95"/>
      <c r="I6" s="96"/>
      <c r="J6" s="73"/>
      <c r="K6" s="46"/>
      <c r="L6" s="46"/>
      <c r="M6" s="46"/>
      <c r="N6" s="46"/>
      <c r="O6" s="46"/>
      <c r="P6" s="46"/>
      <c r="Q6" s="46"/>
      <c r="R6" s="46"/>
      <c r="S6" s="46"/>
    </row>
    <row r="7" spans="1:19" s="8" customFormat="1" ht="12.75">
      <c r="A7" s="84" t="s">
        <v>31</v>
      </c>
      <c r="B7" s="64">
        <v>18</v>
      </c>
      <c r="C7" s="90">
        <v>-20743703</v>
      </c>
      <c r="D7" s="90">
        <v>-15338251</v>
      </c>
      <c r="E7" s="90">
        <v>-6949940</v>
      </c>
      <c r="F7" s="90">
        <v>-4857548.5989999995</v>
      </c>
      <c r="G7" s="29"/>
      <c r="H7" s="95"/>
      <c r="I7" s="106"/>
      <c r="J7" s="107"/>
      <c r="K7" s="107"/>
      <c r="L7" s="108"/>
      <c r="M7" s="108"/>
      <c r="N7" s="108"/>
      <c r="O7" s="108"/>
      <c r="P7" s="46"/>
      <c r="Q7" s="46"/>
      <c r="R7" s="46"/>
      <c r="S7" s="46"/>
    </row>
    <row r="8" spans="1:19" s="8" customFormat="1" ht="11.25" customHeight="1">
      <c r="A8" s="65"/>
      <c r="B8" s="109"/>
      <c r="C8" s="110"/>
      <c r="D8" s="90"/>
      <c r="E8" s="110"/>
      <c r="F8" s="90"/>
      <c r="G8" s="28"/>
      <c r="H8" s="28"/>
      <c r="I8" s="96"/>
      <c r="J8" s="107"/>
      <c r="K8" s="107"/>
      <c r="L8" s="108"/>
      <c r="M8" s="108"/>
      <c r="N8" s="108"/>
      <c r="O8" s="108"/>
      <c r="P8" s="46"/>
      <c r="Q8" s="46"/>
      <c r="R8" s="46"/>
      <c r="S8" s="46"/>
    </row>
    <row r="9" spans="1:19" s="8" customFormat="1" ht="12.75">
      <c r="A9" s="111" t="s">
        <v>20</v>
      </c>
      <c r="B9" s="112"/>
      <c r="C9" s="113">
        <f>+SUM(C6:C7)</f>
        <v>2500680</v>
      </c>
      <c r="D9" s="113">
        <f>+SUM(D6:D7)</f>
        <v>1799989</v>
      </c>
      <c r="E9" s="113">
        <f>+SUM(E6:E7)</f>
        <v>822085</v>
      </c>
      <c r="F9" s="113">
        <f>+SUM(F6:F7)</f>
        <v>628083.43800000101</v>
      </c>
      <c r="G9" s="29"/>
      <c r="H9" s="29"/>
      <c r="I9" s="96"/>
      <c r="J9" s="114"/>
      <c r="K9" s="46"/>
      <c r="L9" s="115"/>
      <c r="M9" s="115"/>
      <c r="N9" s="115"/>
      <c r="O9" s="115"/>
      <c r="P9" s="46"/>
      <c r="Q9" s="46"/>
      <c r="R9" s="46"/>
      <c r="S9" s="46"/>
    </row>
    <row r="10" spans="1:19" s="8" customFormat="1" ht="12.75" customHeight="1">
      <c r="A10" s="84"/>
      <c r="B10" s="116"/>
      <c r="C10" s="64"/>
      <c r="D10" s="64"/>
      <c r="E10" s="64"/>
      <c r="F10" s="64"/>
      <c r="G10" s="29"/>
      <c r="H10" s="77"/>
      <c r="I10" s="96"/>
      <c r="J10" s="107"/>
      <c r="K10" s="107"/>
      <c r="L10" s="108"/>
      <c r="M10" s="108"/>
      <c r="N10" s="108"/>
      <c r="O10" s="108"/>
      <c r="P10" s="46"/>
      <c r="Q10" s="46"/>
      <c r="R10" s="46"/>
      <c r="S10" s="46"/>
    </row>
    <row r="11" spans="1:19" s="8" customFormat="1" ht="12.75">
      <c r="A11" s="84" t="s">
        <v>71</v>
      </c>
      <c r="B11" s="64">
        <v>19</v>
      </c>
      <c r="C11" s="90">
        <v>-374093</v>
      </c>
      <c r="D11" s="90">
        <v>-351008</v>
      </c>
      <c r="E11" s="90">
        <v>-121602</v>
      </c>
      <c r="F11" s="90">
        <v>-118422.26000000001</v>
      </c>
      <c r="G11" s="29"/>
      <c r="H11" s="77"/>
      <c r="I11" s="117"/>
      <c r="J11" s="107"/>
      <c r="K11" s="107"/>
      <c r="L11" s="108"/>
      <c r="M11" s="108"/>
      <c r="N11" s="108"/>
      <c r="O11" s="108"/>
      <c r="P11" s="46"/>
      <c r="Q11" s="46"/>
      <c r="R11" s="46"/>
      <c r="S11" s="46"/>
    </row>
    <row r="12" spans="1:19" s="8" customFormat="1" ht="12.75">
      <c r="A12" s="84" t="s">
        <v>32</v>
      </c>
      <c r="B12" s="64">
        <v>19</v>
      </c>
      <c r="C12" s="90">
        <v>-241237</v>
      </c>
      <c r="D12" s="90">
        <v>-175304</v>
      </c>
      <c r="E12" s="90">
        <v>-83520</v>
      </c>
      <c r="F12" s="90">
        <v>-61409.040999999997</v>
      </c>
      <c r="G12" s="29"/>
      <c r="H12" s="77"/>
      <c r="I12" s="117"/>
      <c r="J12" s="107"/>
      <c r="K12" s="107"/>
      <c r="L12" s="108"/>
      <c r="M12" s="108"/>
      <c r="N12" s="108"/>
      <c r="O12" s="108"/>
      <c r="P12" s="46"/>
      <c r="Q12" s="46"/>
      <c r="R12" s="46"/>
      <c r="S12" s="46"/>
    </row>
    <row r="13" spans="1:19" s="8" customFormat="1" ht="12.75">
      <c r="A13" s="84" t="s">
        <v>33</v>
      </c>
      <c r="B13" s="64">
        <v>19</v>
      </c>
      <c r="C13" s="90">
        <v>-281265</v>
      </c>
      <c r="D13" s="90">
        <v>-221638</v>
      </c>
      <c r="E13" s="90">
        <v>-97683</v>
      </c>
      <c r="F13" s="90">
        <v>-74088.526000000013</v>
      </c>
      <c r="G13" s="29"/>
      <c r="H13" s="77"/>
      <c r="I13" s="96"/>
      <c r="J13" s="107"/>
      <c r="K13" s="107"/>
      <c r="L13" s="108"/>
      <c r="M13" s="108"/>
      <c r="N13" s="108"/>
      <c r="O13" s="108"/>
      <c r="P13" s="46"/>
      <c r="Q13" s="46"/>
      <c r="R13" s="46"/>
      <c r="S13" s="46"/>
    </row>
    <row r="14" spans="1:19" s="8" customFormat="1" ht="12.75">
      <c r="A14" s="84" t="s">
        <v>51</v>
      </c>
      <c r="B14" s="64">
        <v>21</v>
      </c>
      <c r="C14" s="90">
        <v>687449</v>
      </c>
      <c r="D14" s="90">
        <v>265249</v>
      </c>
      <c r="E14" s="90">
        <v>364631</v>
      </c>
      <c r="F14" s="90">
        <v>103298</v>
      </c>
      <c r="G14" s="29"/>
      <c r="H14" s="77"/>
      <c r="I14" s="96"/>
      <c r="J14" s="107"/>
      <c r="K14" s="107"/>
      <c r="L14" s="108"/>
      <c r="M14" s="46"/>
      <c r="N14" s="108"/>
      <c r="O14" s="108"/>
      <c r="P14" s="108"/>
      <c r="Q14" s="46"/>
      <c r="R14" s="46"/>
      <c r="S14" s="46"/>
    </row>
    <row r="15" spans="1:19" s="8" customFormat="1" ht="12.75">
      <c r="A15" s="84" t="s">
        <v>52</v>
      </c>
      <c r="B15" s="64">
        <v>21</v>
      </c>
      <c r="C15" s="90">
        <v>-423234</v>
      </c>
      <c r="D15" s="90">
        <v>-188838</v>
      </c>
      <c r="E15" s="90">
        <v>-154158</v>
      </c>
      <c r="F15" s="90">
        <v>-57095</v>
      </c>
      <c r="G15" s="29"/>
      <c r="H15" s="77"/>
      <c r="I15" s="96"/>
      <c r="J15" s="114"/>
      <c r="K15" s="46"/>
      <c r="L15" s="115"/>
      <c r="M15" s="115"/>
      <c r="N15" s="115"/>
      <c r="O15" s="115"/>
      <c r="P15" s="46"/>
      <c r="Q15" s="46"/>
      <c r="R15" s="46"/>
      <c r="S15" s="46"/>
    </row>
    <row r="16" spans="1:19" s="8" customFormat="1" ht="12" customHeight="1">
      <c r="A16" s="65"/>
      <c r="B16" s="109"/>
      <c r="C16" s="61"/>
      <c r="D16" s="62"/>
      <c r="E16" s="61"/>
      <c r="F16" s="62"/>
      <c r="G16" s="28"/>
      <c r="H16" s="28"/>
      <c r="I16" s="117"/>
      <c r="J16" s="107"/>
      <c r="K16" s="107"/>
      <c r="L16" s="118"/>
      <c r="M16" s="118"/>
      <c r="N16" s="118"/>
      <c r="O16" s="118"/>
      <c r="P16" s="46"/>
      <c r="Q16" s="46"/>
      <c r="R16" s="46"/>
      <c r="S16" s="46"/>
    </row>
    <row r="17" spans="1:19" s="8" customFormat="1" ht="12.75">
      <c r="A17" s="111" t="s">
        <v>53</v>
      </c>
      <c r="B17" s="112"/>
      <c r="C17" s="113">
        <f>+SUM(C9:C15)</f>
        <v>1868300</v>
      </c>
      <c r="D17" s="113">
        <f>+SUM(D9:D15)</f>
        <v>1128450</v>
      </c>
      <c r="E17" s="113">
        <f>+SUM(E9:E15)</f>
        <v>729753</v>
      </c>
      <c r="F17" s="113">
        <f>+SUM(F9:F15)-1</f>
        <v>420365.61100000102</v>
      </c>
      <c r="G17" s="29"/>
      <c r="H17" s="29"/>
      <c r="I17" s="117"/>
      <c r="J17" s="107"/>
      <c r="K17" s="107"/>
      <c r="L17" s="108"/>
      <c r="M17" s="118"/>
      <c r="N17" s="108"/>
      <c r="O17" s="108"/>
      <c r="P17" s="46"/>
      <c r="Q17" s="46"/>
      <c r="R17" s="46"/>
      <c r="S17" s="46"/>
    </row>
    <row r="18" spans="1:19" s="8" customFormat="1" ht="11.25" customHeight="1">
      <c r="A18" s="84"/>
      <c r="B18" s="116"/>
      <c r="C18" s="64"/>
      <c r="D18" s="64"/>
      <c r="E18" s="64"/>
      <c r="F18" s="64"/>
      <c r="G18" s="29"/>
      <c r="H18" s="77"/>
      <c r="I18" s="117"/>
      <c r="J18" s="114"/>
      <c r="K18" s="46"/>
      <c r="L18" s="115"/>
      <c r="M18" s="115"/>
      <c r="N18" s="115"/>
      <c r="O18" s="115"/>
      <c r="P18" s="46"/>
      <c r="Q18" s="46"/>
      <c r="R18" s="46"/>
      <c r="S18" s="46"/>
    </row>
    <row r="19" spans="1:19" ht="12.75">
      <c r="A19" s="84" t="s">
        <v>65</v>
      </c>
      <c r="B19" s="64">
        <v>29</v>
      </c>
      <c r="C19" s="90">
        <v>410</v>
      </c>
      <c r="D19" s="119">
        <v>363</v>
      </c>
      <c r="E19" s="90">
        <v>0</v>
      </c>
      <c r="F19" s="119">
        <v>0</v>
      </c>
      <c r="H19" s="77"/>
      <c r="I19" s="117"/>
      <c r="J19" s="107"/>
      <c r="K19" s="107"/>
      <c r="L19" s="108"/>
      <c r="M19" s="108"/>
      <c r="N19" s="108"/>
      <c r="O19" s="108"/>
      <c r="P19" s="46"/>
      <c r="Q19" s="46"/>
      <c r="R19" s="46"/>
      <c r="S19" s="46"/>
    </row>
    <row r="20" spans="1:19" s="8" customFormat="1" ht="11.25" customHeight="1">
      <c r="A20" s="84" t="s">
        <v>56</v>
      </c>
      <c r="B20" s="64">
        <v>29</v>
      </c>
      <c r="C20" s="90">
        <v>-3616</v>
      </c>
      <c r="D20" s="119">
        <v>-1685</v>
      </c>
      <c r="E20" s="90">
        <v>-1446</v>
      </c>
      <c r="F20" s="119">
        <v>-204.82099999999991</v>
      </c>
      <c r="G20" s="29"/>
      <c r="H20" s="77"/>
      <c r="I20" s="117"/>
      <c r="J20" s="107"/>
      <c r="K20" s="107"/>
      <c r="L20" s="108"/>
      <c r="M20" s="108"/>
      <c r="N20" s="108"/>
      <c r="O20" s="108"/>
      <c r="P20" s="46"/>
      <c r="Q20" s="46"/>
      <c r="R20" s="46"/>
      <c r="S20" s="46"/>
    </row>
    <row r="21" spans="1:19" s="8" customFormat="1" ht="26.25" customHeight="1">
      <c r="A21" s="84" t="s">
        <v>158</v>
      </c>
      <c r="B21" s="64">
        <v>32</v>
      </c>
      <c r="C21" s="120">
        <v>-21</v>
      </c>
      <c r="D21" s="120">
        <v>0</v>
      </c>
      <c r="E21" s="120">
        <v>-21</v>
      </c>
      <c r="F21" s="120">
        <v>0</v>
      </c>
      <c r="G21" s="29"/>
      <c r="H21" s="77"/>
      <c r="I21" s="117"/>
      <c r="J21" s="107"/>
      <c r="K21" s="107"/>
      <c r="L21" s="108"/>
      <c r="M21" s="108"/>
      <c r="N21" s="108"/>
      <c r="O21" s="108"/>
      <c r="P21" s="46"/>
      <c r="Q21" s="46"/>
      <c r="R21" s="46"/>
      <c r="S21" s="46"/>
    </row>
    <row r="22" spans="1:19" s="8" customFormat="1" ht="11.25" customHeight="1">
      <c r="A22" s="84"/>
      <c r="B22" s="64"/>
      <c r="C22" s="110"/>
      <c r="D22" s="90"/>
      <c r="E22" s="110"/>
      <c r="F22" s="90"/>
      <c r="G22" s="28"/>
      <c r="H22" s="28"/>
      <c r="I22" s="96"/>
      <c r="J22" s="114"/>
      <c r="K22" s="46"/>
      <c r="L22" s="115"/>
      <c r="M22" s="115"/>
      <c r="N22" s="115"/>
      <c r="O22" s="115"/>
      <c r="P22" s="46"/>
      <c r="Q22" s="46"/>
      <c r="R22" s="46"/>
      <c r="S22" s="46"/>
    </row>
    <row r="23" spans="1:19" s="8" customFormat="1" ht="22.5" customHeight="1">
      <c r="A23" s="111" t="s">
        <v>70</v>
      </c>
      <c r="B23" s="112"/>
      <c r="C23" s="113">
        <f>+SUM(C17:C21)</f>
        <v>1865073</v>
      </c>
      <c r="D23" s="113">
        <f>+SUM(D17:D21)</f>
        <v>1127128</v>
      </c>
      <c r="E23" s="113">
        <f>+SUM(E17:E21)</f>
        <v>728286</v>
      </c>
      <c r="F23" s="113">
        <f>+SUM(F17:F21)</f>
        <v>420160.79000000103</v>
      </c>
      <c r="G23" s="29"/>
      <c r="H23" s="29"/>
      <c r="I23" s="96"/>
      <c r="J23" s="114"/>
      <c r="K23" s="46"/>
      <c r="L23" s="115"/>
      <c r="M23" s="115"/>
      <c r="N23" s="115"/>
      <c r="O23" s="115"/>
      <c r="P23" s="46"/>
      <c r="Q23" s="46"/>
      <c r="R23" s="46"/>
      <c r="S23" s="46"/>
    </row>
    <row r="24" spans="1:19" s="8" customFormat="1" ht="11.25" customHeight="1">
      <c r="A24" s="84"/>
      <c r="B24" s="116"/>
      <c r="C24" s="63"/>
      <c r="D24" s="64"/>
      <c r="E24" s="63"/>
      <c r="F24" s="64"/>
      <c r="G24" s="29"/>
      <c r="H24" s="77"/>
      <c r="I24" s="96"/>
      <c r="J24" s="107"/>
      <c r="K24" s="107"/>
      <c r="L24" s="108"/>
      <c r="M24" s="108"/>
      <c r="N24" s="108"/>
      <c r="O24" s="108"/>
      <c r="P24" s="46"/>
      <c r="Q24" s="46"/>
      <c r="R24" s="46"/>
      <c r="S24" s="46"/>
    </row>
    <row r="25" spans="1:19" s="8" customFormat="1" ht="12.75">
      <c r="A25" s="84" t="s">
        <v>66</v>
      </c>
      <c r="B25" s="64">
        <v>22</v>
      </c>
      <c r="C25" s="90">
        <v>1072929</v>
      </c>
      <c r="D25" s="90">
        <v>268311</v>
      </c>
      <c r="E25" s="90">
        <v>861290</v>
      </c>
      <c r="F25" s="90">
        <v>90471</v>
      </c>
      <c r="G25" s="29"/>
      <c r="H25" s="77"/>
      <c r="I25" s="117"/>
      <c r="J25" s="107"/>
      <c r="K25" s="107"/>
      <c r="L25" s="108"/>
      <c r="M25" s="108"/>
      <c r="N25" s="108"/>
      <c r="O25" s="108"/>
      <c r="P25" s="46"/>
      <c r="Q25" s="46"/>
      <c r="R25" s="46"/>
      <c r="S25" s="46"/>
    </row>
    <row r="26" spans="1:19" s="8" customFormat="1" ht="12.75">
      <c r="A26" s="84" t="s">
        <v>67</v>
      </c>
      <c r="B26" s="64">
        <v>23</v>
      </c>
      <c r="C26" s="90">
        <v>-1508168</v>
      </c>
      <c r="D26" s="90">
        <v>-408953</v>
      </c>
      <c r="E26" s="90">
        <v>-1100155</v>
      </c>
      <c r="F26" s="90">
        <v>-154464</v>
      </c>
      <c r="G26" s="29"/>
      <c r="H26" s="77"/>
      <c r="I26" s="117"/>
      <c r="J26" s="114"/>
      <c r="K26" s="46"/>
      <c r="L26" s="115"/>
      <c r="M26" s="115"/>
      <c r="N26" s="115"/>
      <c r="O26" s="115"/>
      <c r="P26" s="46"/>
      <c r="Q26" s="46"/>
      <c r="R26" s="46"/>
      <c r="S26" s="46"/>
    </row>
    <row r="27" spans="1:19" s="8" customFormat="1" ht="12" customHeight="1">
      <c r="A27" s="121"/>
      <c r="B27" s="122"/>
      <c r="C27" s="14"/>
      <c r="D27" s="4"/>
      <c r="E27" s="14"/>
      <c r="F27" s="4"/>
      <c r="G27" s="28"/>
      <c r="H27" s="28"/>
      <c r="I27" s="96"/>
      <c r="J27" s="114"/>
      <c r="K27" s="114"/>
      <c r="L27" s="97"/>
      <c r="M27" s="97"/>
      <c r="N27" s="97"/>
      <c r="O27" s="97"/>
      <c r="P27" s="46"/>
    </row>
    <row r="28" spans="1:19" s="8" customFormat="1" ht="13.5" customHeight="1">
      <c r="A28" s="111" t="s">
        <v>34</v>
      </c>
      <c r="B28" s="112"/>
      <c r="C28" s="113">
        <f>+SUM(C23:C26)</f>
        <v>1429834</v>
      </c>
      <c r="D28" s="113">
        <f>+SUM(D23:D26)</f>
        <v>986486</v>
      </c>
      <c r="E28" s="113">
        <f>+SUM(E23:E26)</f>
        <v>489421</v>
      </c>
      <c r="F28" s="113">
        <f>+SUM(F23:F26)</f>
        <v>356167.79000000103</v>
      </c>
      <c r="G28" s="29"/>
      <c r="H28" s="29"/>
      <c r="I28" s="96"/>
      <c r="J28" s="123"/>
      <c r="K28" s="123"/>
      <c r="L28" s="96"/>
      <c r="M28" s="27"/>
      <c r="N28" s="27"/>
      <c r="O28" s="27"/>
    </row>
    <row r="29" spans="1:19" s="8" customFormat="1" ht="12.75">
      <c r="A29" s="105"/>
      <c r="B29" s="124"/>
      <c r="C29" s="125"/>
      <c r="D29" s="126"/>
      <c r="E29" s="125"/>
      <c r="F29" s="126"/>
      <c r="G29" s="29"/>
      <c r="H29" s="77"/>
      <c r="I29" s="96"/>
      <c r="J29" s="96"/>
      <c r="K29" s="96"/>
      <c r="L29" s="96"/>
      <c r="M29" s="27"/>
      <c r="N29" s="27"/>
      <c r="O29" s="27"/>
    </row>
    <row r="30" spans="1:19" s="8" customFormat="1" ht="12.75">
      <c r="A30" s="105" t="s">
        <v>124</v>
      </c>
      <c r="B30" s="63"/>
      <c r="C30" s="110">
        <f>+SUM(C31:C32)</f>
        <v>-157476</v>
      </c>
      <c r="D30" s="110">
        <f>+SUM(D31:D32)</f>
        <v>-6622</v>
      </c>
      <c r="E30" s="110">
        <f>+SUM(E31:E32)</f>
        <v>-135582</v>
      </c>
      <c r="F30" s="110">
        <f>+SUM(F31:F32)</f>
        <v>-10221.326999999997</v>
      </c>
      <c r="G30" s="29"/>
      <c r="H30" s="77"/>
      <c r="I30" s="117"/>
      <c r="J30" s="127"/>
      <c r="K30" s="127"/>
      <c r="L30" s="96"/>
      <c r="M30" s="27"/>
      <c r="N30" s="27"/>
      <c r="O30" s="27"/>
    </row>
    <row r="31" spans="1:19" s="8" customFormat="1">
      <c r="A31" s="84" t="s">
        <v>62</v>
      </c>
      <c r="B31" s="64">
        <v>24</v>
      </c>
      <c r="C31" s="90">
        <v>-7836.0350852214906</v>
      </c>
      <c r="D31" s="90">
        <v>-14318.52748884301</v>
      </c>
      <c r="E31" s="90">
        <v>2851.9336430943076</v>
      </c>
      <c r="F31" s="90">
        <v>-4675.550532614976</v>
      </c>
      <c r="G31" s="29"/>
      <c r="H31" s="77"/>
      <c r="I31" s="117"/>
      <c r="J31" s="127"/>
      <c r="K31" s="127"/>
      <c r="L31" s="27"/>
      <c r="M31" s="27"/>
      <c r="N31" s="27"/>
      <c r="O31" s="27"/>
    </row>
    <row r="32" spans="1:19" s="8" customFormat="1" ht="12.75">
      <c r="A32" s="84" t="s">
        <v>145</v>
      </c>
      <c r="B32" s="64">
        <v>24</v>
      </c>
      <c r="C32" s="90">
        <v>-149639.96491477851</v>
      </c>
      <c r="D32" s="90">
        <v>7696.5274888430104</v>
      </c>
      <c r="E32" s="90">
        <v>-138433.93364309432</v>
      </c>
      <c r="F32" s="90">
        <v>-5545.7764673850215</v>
      </c>
      <c r="G32" s="29"/>
      <c r="H32" s="77"/>
      <c r="I32" s="96"/>
      <c r="J32" s="96"/>
      <c r="K32" s="96"/>
      <c r="L32" s="96"/>
      <c r="M32" s="27"/>
      <c r="N32" s="27"/>
      <c r="O32" s="27"/>
    </row>
    <row r="33" spans="1:15" s="8" customFormat="1" ht="12" customHeight="1">
      <c r="A33" s="121"/>
      <c r="B33" s="122"/>
      <c r="C33" s="3"/>
      <c r="D33" s="3"/>
      <c r="E33" s="3"/>
      <c r="F33" s="3"/>
      <c r="G33" s="28"/>
      <c r="H33" s="28"/>
      <c r="I33" s="96"/>
      <c r="J33" s="123"/>
      <c r="K33" s="123"/>
      <c r="L33" s="96"/>
      <c r="M33" s="27"/>
      <c r="N33" s="27"/>
      <c r="O33" s="27"/>
    </row>
    <row r="34" spans="1:15" s="8" customFormat="1" ht="12.75">
      <c r="A34" s="111" t="s">
        <v>83</v>
      </c>
      <c r="B34" s="112"/>
      <c r="C34" s="113">
        <f>+C28+C31+C32</f>
        <v>1272358</v>
      </c>
      <c r="D34" s="113">
        <f>+D28+D31+D32</f>
        <v>979864</v>
      </c>
      <c r="E34" s="113">
        <f>+E28+E31+E32</f>
        <v>353839</v>
      </c>
      <c r="F34" s="113">
        <f>+F28+F31+F32</f>
        <v>345946.46300000104</v>
      </c>
      <c r="G34" s="29"/>
      <c r="H34" s="29"/>
      <c r="I34" s="96"/>
      <c r="J34" s="96"/>
      <c r="K34" s="96"/>
      <c r="L34" s="96"/>
      <c r="M34" s="27"/>
      <c r="N34" s="27"/>
      <c r="O34" s="27"/>
    </row>
    <row r="35" spans="1:15" s="8" customFormat="1" ht="12.75">
      <c r="A35" s="111"/>
      <c r="B35" s="112"/>
      <c r="C35" s="128"/>
      <c r="D35" s="128"/>
      <c r="E35" s="128"/>
      <c r="F35" s="128"/>
      <c r="G35" s="29"/>
      <c r="H35" s="77"/>
      <c r="I35" s="96"/>
      <c r="J35" s="123"/>
      <c r="K35" s="123"/>
      <c r="L35" s="96"/>
      <c r="M35" s="27"/>
      <c r="N35" s="27"/>
      <c r="O35" s="27"/>
    </row>
    <row r="36" spans="1:15" s="26" customFormat="1" ht="17.25" customHeight="1" thickBot="1">
      <c r="A36" s="69" t="s">
        <v>128</v>
      </c>
      <c r="B36" s="129">
        <v>25</v>
      </c>
      <c r="C36" s="130" t="s">
        <v>159</v>
      </c>
      <c r="D36" s="130" t="s">
        <v>160</v>
      </c>
      <c r="E36" s="130" t="s">
        <v>161</v>
      </c>
      <c r="F36" s="130" t="s">
        <v>162</v>
      </c>
      <c r="G36" s="29"/>
      <c r="H36" s="77"/>
      <c r="I36" s="117"/>
      <c r="J36" s="127"/>
      <c r="K36" s="127"/>
      <c r="L36" s="96"/>
      <c r="M36" s="36"/>
      <c r="N36" s="36"/>
      <c r="O36" s="36"/>
    </row>
    <row r="37" spans="1:15" ht="12.75" thickTop="1">
      <c r="H37" s="77"/>
      <c r="I37" s="117"/>
      <c r="J37" s="127"/>
      <c r="K37" s="127"/>
    </row>
    <row r="38" spans="1:15" ht="12.75">
      <c r="H38" s="77"/>
      <c r="I38" s="96"/>
      <c r="J38" s="96"/>
      <c r="K38" s="96"/>
      <c r="L38" s="96"/>
    </row>
    <row r="39" spans="1:15" ht="12.75">
      <c r="H39" s="77"/>
      <c r="I39" s="96"/>
      <c r="J39" s="123"/>
      <c r="K39" s="123"/>
      <c r="L39" s="96"/>
    </row>
    <row r="40" spans="1:15" ht="12.75">
      <c r="H40" s="77"/>
      <c r="I40" s="96"/>
      <c r="J40" s="96"/>
      <c r="K40" s="96"/>
      <c r="L40" s="96"/>
    </row>
    <row r="41" spans="1:15" ht="12.75">
      <c r="H41" s="77"/>
      <c r="I41" s="131"/>
      <c r="J41" s="131"/>
      <c r="K41" s="131"/>
      <c r="L41" s="96"/>
    </row>
  </sheetData>
  <mergeCells count="1">
    <mergeCell ref="A1:F1"/>
  </mergeCells>
  <pageMargins left="0.7" right="0.7" top="0.75" bottom="0.75" header="0.3" footer="0.3"/>
  <pageSetup paperSize="9" scale="6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26"/>
  <sheetViews>
    <sheetView showGridLines="0" view="pageBreakPreview" zoomScale="85" zoomScaleNormal="80" zoomScaleSheetLayoutView="85" workbookViewId="0">
      <selection activeCell="I13" sqref="I13"/>
    </sheetView>
  </sheetViews>
  <sheetFormatPr defaultColWidth="8.85546875" defaultRowHeight="12"/>
  <cols>
    <col min="1" max="1" width="62" style="6" customWidth="1"/>
    <col min="2" max="2" width="13.7109375" style="3" customWidth="1"/>
    <col min="3" max="3" width="20.28515625" style="3" customWidth="1"/>
    <col min="4" max="4" width="19.85546875" style="3" customWidth="1"/>
    <col min="5" max="5" width="20.28515625" style="23" customWidth="1"/>
    <col min="6" max="6" width="20.28515625" style="3" customWidth="1"/>
    <col min="7" max="7" width="10.28515625" style="30" bestFit="1" customWidth="1"/>
    <col min="8" max="8" width="10" style="30" bestFit="1" customWidth="1"/>
    <col min="9" max="9" width="63" style="6" bestFit="1" customWidth="1"/>
    <col min="10" max="10" width="5.7109375" style="6" bestFit="1" customWidth="1"/>
    <col min="11" max="14" width="15.42578125" style="6" bestFit="1" customWidth="1"/>
    <col min="15" max="15" width="4.85546875" style="6" bestFit="1" customWidth="1"/>
    <col min="16" max="241" width="8.85546875" style="6"/>
    <col min="242" max="242" width="37.42578125" style="6" customWidth="1"/>
    <col min="243" max="243" width="13.42578125" style="6" customWidth="1"/>
    <col min="244" max="247" width="15" style="6" customWidth="1"/>
    <col min="248" max="497" width="8.85546875" style="6"/>
    <col min="498" max="498" width="37.42578125" style="6" customWidth="1"/>
    <col min="499" max="499" width="13.42578125" style="6" customWidth="1"/>
    <col min="500" max="503" width="15" style="6" customWidth="1"/>
    <col min="504" max="753" width="8.85546875" style="6"/>
    <col min="754" max="754" width="37.42578125" style="6" customWidth="1"/>
    <col min="755" max="755" width="13.42578125" style="6" customWidth="1"/>
    <col min="756" max="759" width="15" style="6" customWidth="1"/>
    <col min="760" max="1009" width="8.85546875" style="6"/>
    <col min="1010" max="1010" width="37.42578125" style="6" customWidth="1"/>
    <col min="1011" max="1011" width="13.42578125" style="6" customWidth="1"/>
    <col min="1012" max="1015" width="15" style="6" customWidth="1"/>
    <col min="1016" max="1265" width="8.85546875" style="6"/>
    <col min="1266" max="1266" width="37.42578125" style="6" customWidth="1"/>
    <col min="1267" max="1267" width="13.42578125" style="6" customWidth="1"/>
    <col min="1268" max="1271" width="15" style="6" customWidth="1"/>
    <col min="1272" max="1521" width="8.85546875" style="6"/>
    <col min="1522" max="1522" width="37.42578125" style="6" customWidth="1"/>
    <col min="1523" max="1523" width="13.42578125" style="6" customWidth="1"/>
    <col min="1524" max="1527" width="15" style="6" customWidth="1"/>
    <col min="1528" max="1777" width="8.85546875" style="6"/>
    <col min="1778" max="1778" width="37.42578125" style="6" customWidth="1"/>
    <col min="1779" max="1779" width="13.42578125" style="6" customWidth="1"/>
    <col min="1780" max="1783" width="15" style="6" customWidth="1"/>
    <col min="1784" max="2033" width="8.85546875" style="6"/>
    <col min="2034" max="2034" width="37.42578125" style="6" customWidth="1"/>
    <col min="2035" max="2035" width="13.42578125" style="6" customWidth="1"/>
    <col min="2036" max="2039" width="15" style="6" customWidth="1"/>
    <col min="2040" max="2289" width="8.85546875" style="6"/>
    <col min="2290" max="2290" width="37.42578125" style="6" customWidth="1"/>
    <col min="2291" max="2291" width="13.42578125" style="6" customWidth="1"/>
    <col min="2292" max="2295" width="15" style="6" customWidth="1"/>
    <col min="2296" max="2545" width="8.85546875" style="6"/>
    <col min="2546" max="2546" width="37.42578125" style="6" customWidth="1"/>
    <col min="2547" max="2547" width="13.42578125" style="6" customWidth="1"/>
    <col min="2548" max="2551" width="15" style="6" customWidth="1"/>
    <col min="2552" max="2801" width="8.85546875" style="6"/>
    <col min="2802" max="2802" width="37.42578125" style="6" customWidth="1"/>
    <col min="2803" max="2803" width="13.42578125" style="6" customWidth="1"/>
    <col min="2804" max="2807" width="15" style="6" customWidth="1"/>
    <col min="2808" max="3057" width="8.85546875" style="6"/>
    <col min="3058" max="3058" width="37.42578125" style="6" customWidth="1"/>
    <col min="3059" max="3059" width="13.42578125" style="6" customWidth="1"/>
    <col min="3060" max="3063" width="15" style="6" customWidth="1"/>
    <col min="3064" max="3313" width="8.85546875" style="6"/>
    <col min="3314" max="3314" width="37.42578125" style="6" customWidth="1"/>
    <col min="3315" max="3315" width="13.42578125" style="6" customWidth="1"/>
    <col min="3316" max="3319" width="15" style="6" customWidth="1"/>
    <col min="3320" max="3569" width="8.85546875" style="6"/>
    <col min="3570" max="3570" width="37.42578125" style="6" customWidth="1"/>
    <col min="3571" max="3571" width="13.42578125" style="6" customWidth="1"/>
    <col min="3572" max="3575" width="15" style="6" customWidth="1"/>
    <col min="3576" max="3825" width="8.85546875" style="6"/>
    <col min="3826" max="3826" width="37.42578125" style="6" customWidth="1"/>
    <col min="3827" max="3827" width="13.42578125" style="6" customWidth="1"/>
    <col min="3828" max="3831" width="15" style="6" customWidth="1"/>
    <col min="3832" max="4081" width="8.85546875" style="6"/>
    <col min="4082" max="4082" width="37.42578125" style="6" customWidth="1"/>
    <col min="4083" max="4083" width="13.42578125" style="6" customWidth="1"/>
    <col min="4084" max="4087" width="15" style="6" customWidth="1"/>
    <col min="4088" max="4337" width="8.85546875" style="6"/>
    <col min="4338" max="4338" width="37.42578125" style="6" customWidth="1"/>
    <col min="4339" max="4339" width="13.42578125" style="6" customWidth="1"/>
    <col min="4340" max="4343" width="15" style="6" customWidth="1"/>
    <col min="4344" max="4593" width="8.85546875" style="6"/>
    <col min="4594" max="4594" width="37.42578125" style="6" customWidth="1"/>
    <col min="4595" max="4595" width="13.42578125" style="6" customWidth="1"/>
    <col min="4596" max="4599" width="15" style="6" customWidth="1"/>
    <col min="4600" max="4849" width="8.85546875" style="6"/>
    <col min="4850" max="4850" width="37.42578125" style="6" customWidth="1"/>
    <col min="4851" max="4851" width="13.42578125" style="6" customWidth="1"/>
    <col min="4852" max="4855" width="15" style="6" customWidth="1"/>
    <col min="4856" max="5105" width="8.85546875" style="6"/>
    <col min="5106" max="5106" width="37.42578125" style="6" customWidth="1"/>
    <col min="5107" max="5107" width="13.42578125" style="6" customWidth="1"/>
    <col min="5108" max="5111" width="15" style="6" customWidth="1"/>
    <col min="5112" max="5361" width="8.85546875" style="6"/>
    <col min="5362" max="5362" width="37.42578125" style="6" customWidth="1"/>
    <col min="5363" max="5363" width="13.42578125" style="6" customWidth="1"/>
    <col min="5364" max="5367" width="15" style="6" customWidth="1"/>
    <col min="5368" max="5617" width="8.85546875" style="6"/>
    <col min="5618" max="5618" width="37.42578125" style="6" customWidth="1"/>
    <col min="5619" max="5619" width="13.42578125" style="6" customWidth="1"/>
    <col min="5620" max="5623" width="15" style="6" customWidth="1"/>
    <col min="5624" max="5873" width="8.85546875" style="6"/>
    <col min="5874" max="5874" width="37.42578125" style="6" customWidth="1"/>
    <col min="5875" max="5875" width="13.42578125" style="6" customWidth="1"/>
    <col min="5876" max="5879" width="15" style="6" customWidth="1"/>
    <col min="5880" max="6129" width="8.85546875" style="6"/>
    <col min="6130" max="6130" width="37.42578125" style="6" customWidth="1"/>
    <col min="6131" max="6131" width="13.42578125" style="6" customWidth="1"/>
    <col min="6132" max="6135" width="15" style="6" customWidth="1"/>
    <col min="6136" max="6385" width="8.85546875" style="6"/>
    <col min="6386" max="6386" width="37.42578125" style="6" customWidth="1"/>
    <col min="6387" max="6387" width="13.42578125" style="6" customWidth="1"/>
    <col min="6388" max="6391" width="15" style="6" customWidth="1"/>
    <col min="6392" max="6641" width="8.85546875" style="6"/>
    <col min="6642" max="6642" width="37.42578125" style="6" customWidth="1"/>
    <col min="6643" max="6643" width="13.42578125" style="6" customWidth="1"/>
    <col min="6644" max="6647" width="15" style="6" customWidth="1"/>
    <col min="6648" max="6897" width="8.85546875" style="6"/>
    <col min="6898" max="6898" width="37.42578125" style="6" customWidth="1"/>
    <col min="6899" max="6899" width="13.42578125" style="6" customWidth="1"/>
    <col min="6900" max="6903" width="15" style="6" customWidth="1"/>
    <col min="6904" max="7153" width="8.85546875" style="6"/>
    <col min="7154" max="7154" width="37.42578125" style="6" customWidth="1"/>
    <col min="7155" max="7155" width="13.42578125" style="6" customWidth="1"/>
    <col min="7156" max="7159" width="15" style="6" customWidth="1"/>
    <col min="7160" max="7409" width="8.85546875" style="6"/>
    <col min="7410" max="7410" width="37.42578125" style="6" customWidth="1"/>
    <col min="7411" max="7411" width="13.42578125" style="6" customWidth="1"/>
    <col min="7412" max="7415" width="15" style="6" customWidth="1"/>
    <col min="7416" max="7665" width="8.85546875" style="6"/>
    <col min="7666" max="7666" width="37.42578125" style="6" customWidth="1"/>
    <col min="7667" max="7667" width="13.42578125" style="6" customWidth="1"/>
    <col min="7668" max="7671" width="15" style="6" customWidth="1"/>
    <col min="7672" max="7921" width="8.85546875" style="6"/>
    <col min="7922" max="7922" width="37.42578125" style="6" customWidth="1"/>
    <col min="7923" max="7923" width="13.42578125" style="6" customWidth="1"/>
    <col min="7924" max="7927" width="15" style="6" customWidth="1"/>
    <col min="7928" max="8177" width="8.85546875" style="6"/>
    <col min="8178" max="8178" width="37.42578125" style="6" customWidth="1"/>
    <col min="8179" max="8179" width="13.42578125" style="6" customWidth="1"/>
    <col min="8180" max="8183" width="15" style="6" customWidth="1"/>
    <col min="8184" max="8433" width="8.85546875" style="6"/>
    <col min="8434" max="8434" width="37.42578125" style="6" customWidth="1"/>
    <col min="8435" max="8435" width="13.42578125" style="6" customWidth="1"/>
    <col min="8436" max="8439" width="15" style="6" customWidth="1"/>
    <col min="8440" max="8689" width="8.85546875" style="6"/>
    <col min="8690" max="8690" width="37.42578125" style="6" customWidth="1"/>
    <col min="8691" max="8691" width="13.42578125" style="6" customWidth="1"/>
    <col min="8692" max="8695" width="15" style="6" customWidth="1"/>
    <col min="8696" max="8945" width="8.85546875" style="6"/>
    <col min="8946" max="8946" width="37.42578125" style="6" customWidth="1"/>
    <col min="8947" max="8947" width="13.42578125" style="6" customWidth="1"/>
    <col min="8948" max="8951" width="15" style="6" customWidth="1"/>
    <col min="8952" max="9201" width="8.85546875" style="6"/>
    <col min="9202" max="9202" width="37.42578125" style="6" customWidth="1"/>
    <col min="9203" max="9203" width="13.42578125" style="6" customWidth="1"/>
    <col min="9204" max="9207" width="15" style="6" customWidth="1"/>
    <col min="9208" max="9457" width="8.85546875" style="6"/>
    <col min="9458" max="9458" width="37.42578125" style="6" customWidth="1"/>
    <col min="9459" max="9459" width="13.42578125" style="6" customWidth="1"/>
    <col min="9460" max="9463" width="15" style="6" customWidth="1"/>
    <col min="9464" max="9713" width="8.85546875" style="6"/>
    <col min="9714" max="9714" width="37.42578125" style="6" customWidth="1"/>
    <col min="9715" max="9715" width="13.42578125" style="6" customWidth="1"/>
    <col min="9716" max="9719" width="15" style="6" customWidth="1"/>
    <col min="9720" max="9969" width="8.85546875" style="6"/>
    <col min="9970" max="9970" width="37.42578125" style="6" customWidth="1"/>
    <col min="9971" max="9971" width="13.42578125" style="6" customWidth="1"/>
    <col min="9972" max="9975" width="15" style="6" customWidth="1"/>
    <col min="9976" max="10225" width="8.85546875" style="6"/>
    <col min="10226" max="10226" width="37.42578125" style="6" customWidth="1"/>
    <col min="10227" max="10227" width="13.42578125" style="6" customWidth="1"/>
    <col min="10228" max="10231" width="15" style="6" customWidth="1"/>
    <col min="10232" max="10481" width="8.85546875" style="6"/>
    <col min="10482" max="10482" width="37.42578125" style="6" customWidth="1"/>
    <col min="10483" max="10483" width="13.42578125" style="6" customWidth="1"/>
    <col min="10484" max="10487" width="15" style="6" customWidth="1"/>
    <col min="10488" max="10737" width="8.85546875" style="6"/>
    <col min="10738" max="10738" width="37.42578125" style="6" customWidth="1"/>
    <col min="10739" max="10739" width="13.42578125" style="6" customWidth="1"/>
    <col min="10740" max="10743" width="15" style="6" customWidth="1"/>
    <col min="10744" max="10993" width="8.85546875" style="6"/>
    <col min="10994" max="10994" width="37.42578125" style="6" customWidth="1"/>
    <col min="10995" max="10995" width="13.42578125" style="6" customWidth="1"/>
    <col min="10996" max="10999" width="15" style="6" customWidth="1"/>
    <col min="11000" max="11249" width="8.85546875" style="6"/>
    <col min="11250" max="11250" width="37.42578125" style="6" customWidth="1"/>
    <col min="11251" max="11251" width="13.42578125" style="6" customWidth="1"/>
    <col min="11252" max="11255" width="15" style="6" customWidth="1"/>
    <col min="11256" max="11505" width="8.85546875" style="6"/>
    <col min="11506" max="11506" width="37.42578125" style="6" customWidth="1"/>
    <col min="11507" max="11507" width="13.42578125" style="6" customWidth="1"/>
    <col min="11508" max="11511" width="15" style="6" customWidth="1"/>
    <col min="11512" max="11761" width="8.85546875" style="6"/>
    <col min="11762" max="11762" width="37.42578125" style="6" customWidth="1"/>
    <col min="11763" max="11763" width="13.42578125" style="6" customWidth="1"/>
    <col min="11764" max="11767" width="15" style="6" customWidth="1"/>
    <col min="11768" max="12017" width="8.85546875" style="6"/>
    <col min="12018" max="12018" width="37.42578125" style="6" customWidth="1"/>
    <col min="12019" max="12019" width="13.42578125" style="6" customWidth="1"/>
    <col min="12020" max="12023" width="15" style="6" customWidth="1"/>
    <col min="12024" max="12273" width="8.85546875" style="6"/>
    <col min="12274" max="12274" width="37.42578125" style="6" customWidth="1"/>
    <col min="12275" max="12275" width="13.42578125" style="6" customWidth="1"/>
    <col min="12276" max="12279" width="15" style="6" customWidth="1"/>
    <col min="12280" max="12529" width="8.85546875" style="6"/>
    <col min="12530" max="12530" width="37.42578125" style="6" customWidth="1"/>
    <col min="12531" max="12531" width="13.42578125" style="6" customWidth="1"/>
    <col min="12532" max="12535" width="15" style="6" customWidth="1"/>
    <col min="12536" max="12785" width="8.85546875" style="6"/>
    <col min="12786" max="12786" width="37.42578125" style="6" customWidth="1"/>
    <col min="12787" max="12787" width="13.42578125" style="6" customWidth="1"/>
    <col min="12788" max="12791" width="15" style="6" customWidth="1"/>
    <col min="12792" max="13041" width="8.85546875" style="6"/>
    <col min="13042" max="13042" width="37.42578125" style="6" customWidth="1"/>
    <col min="13043" max="13043" width="13.42578125" style="6" customWidth="1"/>
    <col min="13044" max="13047" width="15" style="6" customWidth="1"/>
    <col min="13048" max="13297" width="8.85546875" style="6"/>
    <col min="13298" max="13298" width="37.42578125" style="6" customWidth="1"/>
    <col min="13299" max="13299" width="13.42578125" style="6" customWidth="1"/>
    <col min="13300" max="13303" width="15" style="6" customWidth="1"/>
    <col min="13304" max="13553" width="8.85546875" style="6"/>
    <col min="13554" max="13554" width="37.42578125" style="6" customWidth="1"/>
    <col min="13555" max="13555" width="13.42578125" style="6" customWidth="1"/>
    <col min="13556" max="13559" width="15" style="6" customWidth="1"/>
    <col min="13560" max="13809" width="8.85546875" style="6"/>
    <col min="13810" max="13810" width="37.42578125" style="6" customWidth="1"/>
    <col min="13811" max="13811" width="13.42578125" style="6" customWidth="1"/>
    <col min="13812" max="13815" width="15" style="6" customWidth="1"/>
    <col min="13816" max="14065" width="8.85546875" style="6"/>
    <col min="14066" max="14066" width="37.42578125" style="6" customWidth="1"/>
    <col min="14067" max="14067" width="13.42578125" style="6" customWidth="1"/>
    <col min="14068" max="14071" width="15" style="6" customWidth="1"/>
    <col min="14072" max="14321" width="8.85546875" style="6"/>
    <col min="14322" max="14322" width="37.42578125" style="6" customWidth="1"/>
    <col min="14323" max="14323" width="13.42578125" style="6" customWidth="1"/>
    <col min="14324" max="14327" width="15" style="6" customWidth="1"/>
    <col min="14328" max="14577" width="8.85546875" style="6"/>
    <col min="14578" max="14578" width="37.42578125" style="6" customWidth="1"/>
    <col min="14579" max="14579" width="13.42578125" style="6" customWidth="1"/>
    <col min="14580" max="14583" width="15" style="6" customWidth="1"/>
    <col min="14584" max="14833" width="8.85546875" style="6"/>
    <col min="14834" max="14834" width="37.42578125" style="6" customWidth="1"/>
    <col min="14835" max="14835" width="13.42578125" style="6" customWidth="1"/>
    <col min="14836" max="14839" width="15" style="6" customWidth="1"/>
    <col min="14840" max="15089" width="8.85546875" style="6"/>
    <col min="15090" max="15090" width="37.42578125" style="6" customWidth="1"/>
    <col min="15091" max="15091" width="13.42578125" style="6" customWidth="1"/>
    <col min="15092" max="15095" width="15" style="6" customWidth="1"/>
    <col min="15096" max="15345" width="8.85546875" style="6"/>
    <col min="15346" max="15346" width="37.42578125" style="6" customWidth="1"/>
    <col min="15347" max="15347" width="13.42578125" style="6" customWidth="1"/>
    <col min="15348" max="15351" width="15" style="6" customWidth="1"/>
    <col min="15352" max="15601" width="8.85546875" style="6"/>
    <col min="15602" max="15602" width="37.42578125" style="6" customWidth="1"/>
    <col min="15603" max="15603" width="13.42578125" style="6" customWidth="1"/>
    <col min="15604" max="15607" width="15" style="6" customWidth="1"/>
    <col min="15608" max="15857" width="8.85546875" style="6"/>
    <col min="15858" max="15858" width="37.42578125" style="6" customWidth="1"/>
    <col min="15859" max="15859" width="13.42578125" style="6" customWidth="1"/>
    <col min="15860" max="15863" width="15" style="6" customWidth="1"/>
    <col min="15864" max="16113" width="8.85546875" style="6"/>
    <col min="16114" max="16114" width="37.42578125" style="6" customWidth="1"/>
    <col min="16115" max="16115" width="13.42578125" style="6" customWidth="1"/>
    <col min="16116" max="16119" width="15" style="6" customWidth="1"/>
    <col min="16120" max="16384" width="8.85546875" style="6"/>
  </cols>
  <sheetData>
    <row r="1" spans="1:19" ht="21.6" customHeight="1">
      <c r="A1" s="206" t="s">
        <v>164</v>
      </c>
      <c r="B1" s="206"/>
      <c r="C1" s="206"/>
      <c r="D1" s="206"/>
      <c r="E1" s="206"/>
      <c r="F1" s="206"/>
    </row>
    <row r="2" spans="1:19" ht="38.25" customHeight="1">
      <c r="A2" s="132"/>
      <c r="B2" s="133"/>
      <c r="C2" s="94" t="str">
        <f>+'Gelir Tablosu'!C2</f>
        <v>Bağımsız denetimden geçmemiş</v>
      </c>
      <c r="D2" s="94" t="str">
        <f>+'Gelir Tablosu'!D2</f>
        <v>Bağımsız denetimden geçmemiş</v>
      </c>
      <c r="E2" s="94" t="str">
        <f>+'Gelir Tablosu'!E2</f>
        <v>Bağımsız denetimden geçmemiş</v>
      </c>
      <c r="F2" s="94" t="str">
        <f>+'Gelir Tablosu'!F2</f>
        <v>Bağımsız denetimden geçmemiş</v>
      </c>
      <c r="I2" s="46"/>
      <c r="J2" s="46"/>
      <c r="K2" s="97"/>
      <c r="L2" s="97"/>
      <c r="M2" s="97"/>
      <c r="N2" s="97"/>
      <c r="O2" s="46"/>
    </row>
    <row r="3" spans="1:19" ht="28.5" customHeight="1">
      <c r="A3" s="134" t="s">
        <v>127</v>
      </c>
      <c r="B3" s="135" t="s">
        <v>59</v>
      </c>
      <c r="C3" s="100" t="str">
        <f>+'Gelir Tablosu'!C3</f>
        <v>1 Ocak-
30 Eylül 2018</v>
      </c>
      <c r="D3" s="100" t="str">
        <f>+'Gelir Tablosu'!D3</f>
        <v>1 Ocak-
30 Eylül 2017</v>
      </c>
      <c r="E3" s="100" t="str">
        <f>+'Gelir Tablosu'!E3</f>
        <v>1 Temmuz-
30 Eylül 2018</v>
      </c>
      <c r="F3" s="100" t="str">
        <f>+'Gelir Tablosu'!F3</f>
        <v>1 Temmuz-
30 Eylül 2017</v>
      </c>
      <c r="I3" s="46"/>
      <c r="J3" s="46"/>
      <c r="K3" s="97"/>
      <c r="L3" s="97"/>
      <c r="M3" s="97"/>
      <c r="N3" s="97"/>
      <c r="O3" s="46"/>
    </row>
    <row r="4" spans="1:19" ht="12.75">
      <c r="A4" s="136"/>
      <c r="B4" s="137"/>
      <c r="C4" s="137"/>
      <c r="D4" s="138"/>
      <c r="E4" s="137"/>
      <c r="F4" s="138"/>
      <c r="G4" s="28"/>
      <c r="H4" s="28"/>
      <c r="I4" s="46"/>
      <c r="J4" s="46"/>
      <c r="K4" s="73"/>
      <c r="L4" s="73"/>
      <c r="M4" s="73"/>
      <c r="N4" s="73"/>
      <c r="O4" s="46"/>
    </row>
    <row r="5" spans="1:19" ht="12.75">
      <c r="A5" s="65" t="s">
        <v>83</v>
      </c>
      <c r="B5" s="61"/>
      <c r="C5" s="139">
        <f>+'Gelir Tablosu'!C34</f>
        <v>1272358</v>
      </c>
      <c r="D5" s="139">
        <f>+'Gelir Tablosu'!D34</f>
        <v>979864</v>
      </c>
      <c r="E5" s="139">
        <f>+'Gelir Tablosu'!E34</f>
        <v>353839</v>
      </c>
      <c r="F5" s="139">
        <f>+'Gelir Tablosu'!F34</f>
        <v>345946.46300000104</v>
      </c>
      <c r="I5" s="46"/>
      <c r="J5" s="73"/>
      <c r="K5" s="104"/>
      <c r="L5" s="104"/>
      <c r="M5" s="104"/>
      <c r="N5" s="104"/>
      <c r="O5" s="46"/>
    </row>
    <row r="6" spans="1:19" ht="12.75">
      <c r="A6" s="105"/>
      <c r="B6" s="63"/>
      <c r="C6" s="63"/>
      <c r="D6" s="64"/>
      <c r="E6" s="63"/>
      <c r="F6" s="64"/>
      <c r="I6" s="140"/>
      <c r="J6" s="46"/>
      <c r="K6" s="46"/>
      <c r="L6" s="46"/>
      <c r="M6" s="46"/>
      <c r="N6" s="46"/>
      <c r="O6" s="46"/>
    </row>
    <row r="7" spans="1:19" ht="12.75">
      <c r="A7" s="105" t="s">
        <v>37</v>
      </c>
      <c r="B7" s="63"/>
      <c r="C7" s="63"/>
      <c r="D7" s="64"/>
      <c r="E7" s="63"/>
      <c r="F7" s="64"/>
      <c r="I7" s="141"/>
      <c r="J7" s="46"/>
      <c r="K7" s="46"/>
      <c r="L7" s="46"/>
      <c r="M7" s="46"/>
      <c r="N7" s="46"/>
      <c r="O7" s="46"/>
    </row>
    <row r="8" spans="1:19" ht="12.75">
      <c r="A8" s="84"/>
      <c r="B8" s="63"/>
      <c r="C8" s="64"/>
      <c r="D8" s="64"/>
      <c r="E8" s="64"/>
      <c r="F8" s="64"/>
      <c r="I8" s="140"/>
      <c r="J8" s="140"/>
      <c r="K8" s="142"/>
      <c r="L8" s="142"/>
      <c r="M8" s="143"/>
      <c r="N8" s="143"/>
      <c r="O8" s="46"/>
    </row>
    <row r="9" spans="1:19" ht="12.75">
      <c r="A9" s="105" t="s">
        <v>45</v>
      </c>
      <c r="B9" s="64"/>
      <c r="C9" s="64"/>
      <c r="D9" s="64"/>
      <c r="E9" s="64"/>
      <c r="F9" s="64"/>
      <c r="I9" s="141"/>
      <c r="J9" s="46"/>
      <c r="K9" s="46"/>
      <c r="L9" s="46"/>
      <c r="M9" s="46"/>
      <c r="N9" s="46"/>
      <c r="O9" s="46"/>
    </row>
    <row r="10" spans="1:19" ht="12.75">
      <c r="A10" s="84" t="s">
        <v>68</v>
      </c>
      <c r="B10" s="116">
        <v>17</v>
      </c>
      <c r="C10" s="120">
        <v>9355</v>
      </c>
      <c r="D10" s="120">
        <v>-828</v>
      </c>
      <c r="E10" s="120">
        <v>7599</v>
      </c>
      <c r="F10" s="120">
        <v>-2284</v>
      </c>
      <c r="I10" s="141"/>
      <c r="J10" s="46"/>
      <c r="K10" s="46"/>
      <c r="L10" s="46"/>
      <c r="M10" s="46"/>
      <c r="N10" s="46"/>
      <c r="O10" s="46"/>
    </row>
    <row r="11" spans="1:19" ht="12.75">
      <c r="A11" s="84"/>
      <c r="B11" s="116"/>
      <c r="C11" s="144"/>
      <c r="D11" s="144"/>
      <c r="E11" s="144"/>
      <c r="F11" s="144"/>
      <c r="I11" s="140"/>
      <c r="J11" s="140"/>
      <c r="K11" s="140"/>
      <c r="L11" s="140"/>
      <c r="M11" s="80"/>
      <c r="N11" s="80"/>
      <c r="O11" s="46"/>
    </row>
    <row r="12" spans="1:19" ht="24">
      <c r="A12" s="105" t="s">
        <v>84</v>
      </c>
      <c r="B12" s="116"/>
      <c r="C12" s="144"/>
      <c r="D12" s="144"/>
      <c r="E12" s="144"/>
      <c r="F12" s="144"/>
      <c r="I12" s="141"/>
      <c r="J12" s="46"/>
      <c r="K12" s="46"/>
      <c r="L12" s="46"/>
      <c r="M12" s="46"/>
      <c r="N12" s="46"/>
      <c r="O12" s="46"/>
    </row>
    <row r="13" spans="1:19" ht="24">
      <c r="A13" s="121" t="s">
        <v>85</v>
      </c>
      <c r="B13" s="122">
        <v>17</v>
      </c>
      <c r="C13" s="145">
        <v>-1871</v>
      </c>
      <c r="D13" s="145">
        <v>166</v>
      </c>
      <c r="E13" s="145">
        <v>-1520</v>
      </c>
      <c r="F13" s="145">
        <v>457</v>
      </c>
      <c r="I13" s="140"/>
      <c r="J13" s="46"/>
      <c r="K13" s="46"/>
      <c r="L13" s="46"/>
      <c r="M13" s="46"/>
      <c r="N13" s="46"/>
      <c r="O13" s="46"/>
    </row>
    <row r="14" spans="1:19" ht="12.75">
      <c r="A14" s="84"/>
      <c r="B14" s="116"/>
      <c r="C14" s="120"/>
      <c r="D14" s="120"/>
      <c r="E14" s="120"/>
      <c r="F14" s="120"/>
      <c r="I14" s="140"/>
      <c r="J14" s="140"/>
      <c r="K14" s="142"/>
      <c r="L14" s="142"/>
      <c r="M14" s="143"/>
      <c r="N14" s="143"/>
      <c r="O14" s="46"/>
    </row>
    <row r="15" spans="1:19" ht="12.75">
      <c r="A15" s="105" t="s">
        <v>46</v>
      </c>
      <c r="B15" s="116"/>
      <c r="C15" s="120"/>
      <c r="D15" s="120"/>
      <c r="E15" s="120"/>
      <c r="F15" s="120"/>
      <c r="I15" s="140"/>
      <c r="J15" s="46"/>
      <c r="K15" s="46"/>
      <c r="L15" s="46"/>
      <c r="M15" s="46"/>
      <c r="N15" s="46"/>
      <c r="O15" s="46"/>
    </row>
    <row r="16" spans="1:19" s="7" customFormat="1" ht="24">
      <c r="A16" s="89" t="s">
        <v>146</v>
      </c>
      <c r="B16" s="116">
        <v>17</v>
      </c>
      <c r="C16" s="120">
        <v>-5736</v>
      </c>
      <c r="D16" s="120">
        <v>-4555</v>
      </c>
      <c r="E16" s="120">
        <v>1062</v>
      </c>
      <c r="F16" s="120">
        <v>-1377</v>
      </c>
      <c r="G16" s="30"/>
      <c r="H16" s="30"/>
      <c r="I16" s="140"/>
      <c r="J16" s="140"/>
      <c r="K16" s="142"/>
      <c r="L16" s="142"/>
      <c r="M16" s="143"/>
      <c r="N16" s="143"/>
      <c r="O16" s="46"/>
      <c r="P16" s="6"/>
      <c r="Q16" s="6"/>
      <c r="R16" s="6"/>
      <c r="S16" s="6"/>
    </row>
    <row r="17" spans="1:19" s="7" customFormat="1" ht="12.75">
      <c r="A17" s="146" t="s">
        <v>135</v>
      </c>
      <c r="B17" s="122">
        <v>17</v>
      </c>
      <c r="C17" s="145">
        <v>-954974</v>
      </c>
      <c r="D17" s="145">
        <v>-125172</v>
      </c>
      <c r="E17" s="145">
        <v>-688576</v>
      </c>
      <c r="F17" s="145">
        <v>-45227</v>
      </c>
      <c r="G17" s="30"/>
      <c r="H17" s="30"/>
      <c r="I17" s="140"/>
      <c r="J17" s="46"/>
      <c r="K17" s="46"/>
      <c r="L17" s="46"/>
      <c r="M17" s="46"/>
      <c r="N17" s="46"/>
      <c r="O17" s="46"/>
      <c r="P17" s="6"/>
      <c r="Q17" s="6"/>
      <c r="R17" s="6"/>
      <c r="S17" s="6"/>
    </row>
    <row r="18" spans="1:19" s="7" customFormat="1" ht="24">
      <c r="A18" s="147" t="s">
        <v>86</v>
      </c>
      <c r="B18" s="116"/>
      <c r="C18" s="120"/>
      <c r="D18" s="120"/>
      <c r="E18" s="120"/>
      <c r="F18" s="120"/>
      <c r="G18" s="30"/>
      <c r="H18" s="30"/>
      <c r="I18" s="141"/>
      <c r="J18" s="46"/>
      <c r="K18" s="46"/>
      <c r="L18" s="46"/>
      <c r="M18" s="46"/>
      <c r="N18" s="46"/>
      <c r="O18" s="46"/>
      <c r="P18" s="6"/>
      <c r="Q18" s="6"/>
      <c r="R18" s="6"/>
      <c r="S18" s="6"/>
    </row>
    <row r="19" spans="1:19" s="7" customFormat="1" ht="24">
      <c r="A19" s="148" t="s">
        <v>147</v>
      </c>
      <c r="B19" s="116">
        <v>17</v>
      </c>
      <c r="C19" s="120">
        <v>286</v>
      </c>
      <c r="D19" s="120">
        <v>228</v>
      </c>
      <c r="E19" s="120">
        <v>-54</v>
      </c>
      <c r="F19" s="120">
        <v>69</v>
      </c>
      <c r="G19" s="30"/>
      <c r="H19" s="30"/>
      <c r="I19" s="140"/>
      <c r="J19" s="46"/>
      <c r="K19" s="46"/>
      <c r="L19" s="46"/>
      <c r="M19" s="46"/>
      <c r="N19" s="46"/>
      <c r="O19" s="46"/>
      <c r="P19" s="6"/>
      <c r="Q19" s="6"/>
      <c r="R19" s="6"/>
      <c r="S19" s="6"/>
    </row>
    <row r="20" spans="1:19" s="7" customFormat="1" ht="24">
      <c r="A20" s="146" t="s">
        <v>87</v>
      </c>
      <c r="B20" s="122">
        <v>17</v>
      </c>
      <c r="C20" s="145">
        <v>205331</v>
      </c>
      <c r="D20" s="145">
        <v>25034</v>
      </c>
      <c r="E20" s="145">
        <v>147033</v>
      </c>
      <c r="F20" s="145">
        <v>9045</v>
      </c>
      <c r="G20" s="30"/>
      <c r="H20" s="30"/>
      <c r="I20" s="140"/>
      <c r="J20" s="140"/>
      <c r="K20" s="140"/>
      <c r="L20" s="140"/>
      <c r="M20" s="80"/>
      <c r="N20" s="80"/>
      <c r="O20" s="46"/>
      <c r="P20" s="6"/>
      <c r="Q20" s="6"/>
      <c r="R20" s="6"/>
      <c r="S20" s="6"/>
    </row>
    <row r="21" spans="1:19" s="7" customFormat="1">
      <c r="A21" s="148"/>
      <c r="B21" s="116"/>
      <c r="G21" s="28"/>
      <c r="H21" s="28"/>
      <c r="I21" s="140"/>
      <c r="J21" s="140"/>
      <c r="K21" s="142"/>
      <c r="L21" s="142"/>
      <c r="M21" s="143"/>
      <c r="N21" s="143"/>
      <c r="O21" s="143"/>
      <c r="P21" s="6"/>
      <c r="Q21" s="6"/>
      <c r="R21" s="6"/>
      <c r="S21" s="6"/>
    </row>
    <row r="22" spans="1:19" ht="12.75">
      <c r="A22" s="65" t="s">
        <v>37</v>
      </c>
      <c r="B22" s="61"/>
      <c r="C22" s="149">
        <f>+SUM(C10:C20)</f>
        <v>-747609</v>
      </c>
      <c r="D22" s="149">
        <f>+SUM(D10:D20)</f>
        <v>-105127</v>
      </c>
      <c r="E22" s="149">
        <f>+SUM(E10:E20)</f>
        <v>-534456</v>
      </c>
      <c r="F22" s="149">
        <f>+SUM(F10:F20)</f>
        <v>-39317</v>
      </c>
      <c r="I22" s="140"/>
      <c r="J22" s="46"/>
      <c r="K22" s="46"/>
      <c r="L22" s="46"/>
      <c r="M22" s="46"/>
      <c r="N22" s="46"/>
      <c r="O22" s="46"/>
    </row>
    <row r="23" spans="1:19" ht="12.75">
      <c r="A23" s="150"/>
      <c r="B23" s="151"/>
      <c r="C23" s="152"/>
      <c r="D23" s="152"/>
      <c r="E23" s="152"/>
      <c r="F23" s="152"/>
      <c r="I23" s="141"/>
      <c r="J23" s="46"/>
      <c r="K23" s="153"/>
      <c r="L23" s="153"/>
      <c r="M23" s="154"/>
      <c r="N23" s="154"/>
      <c r="O23" s="46"/>
    </row>
    <row r="24" spans="1:19" ht="18.75" customHeight="1" thickBot="1">
      <c r="A24" s="155" t="s">
        <v>21</v>
      </c>
      <c r="B24" s="156"/>
      <c r="C24" s="157">
        <f>+C5+C22</f>
        <v>524749</v>
      </c>
      <c r="D24" s="157">
        <f>+D5+D22</f>
        <v>874737</v>
      </c>
      <c r="E24" s="157">
        <f>+E5+E22</f>
        <v>-180617</v>
      </c>
      <c r="F24" s="157">
        <f>+F5+F22</f>
        <v>306629.46300000104</v>
      </c>
      <c r="I24" s="140"/>
      <c r="J24" s="46"/>
      <c r="K24" s="46"/>
      <c r="L24" s="46"/>
      <c r="M24" s="46"/>
      <c r="N24" s="46"/>
      <c r="O24" s="46"/>
    </row>
    <row r="25" spans="1:19" ht="12.75">
      <c r="A25" s="9"/>
      <c r="B25" s="10"/>
      <c r="C25" s="10"/>
      <c r="D25" s="10"/>
      <c r="E25" s="24"/>
      <c r="F25" s="10"/>
      <c r="I25" s="141"/>
      <c r="J25" s="46"/>
      <c r="K25" s="153"/>
      <c r="L25" s="153"/>
      <c r="M25" s="154"/>
      <c r="N25" s="154"/>
      <c r="O25" s="46"/>
    </row>
    <row r="26" spans="1:19" ht="12.75">
      <c r="A26" s="11"/>
      <c r="B26" s="12"/>
      <c r="C26" s="12"/>
      <c r="D26" s="12"/>
      <c r="E26" s="25"/>
      <c r="F26" s="12"/>
      <c r="I26" s="158"/>
      <c r="J26" s="46"/>
      <c r="K26" s="159"/>
      <c r="L26" s="159"/>
      <c r="M26" s="160"/>
      <c r="N26" s="160"/>
      <c r="O26" s="46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K39"/>
  <sheetViews>
    <sheetView showGridLines="0" view="pageBreakPreview" zoomScale="85" zoomScaleNormal="85" zoomScaleSheetLayoutView="85" workbookViewId="0">
      <selection activeCell="K4" sqref="K4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0.28515625" style="3" bestFit="1" customWidth="1"/>
    <col min="14" max="16384" width="9.140625" style="6"/>
  </cols>
  <sheetData>
    <row r="1" spans="1:37" ht="30.75" customHeight="1">
      <c r="A1" s="206" t="s">
        <v>165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</row>
    <row r="2" spans="1:37" ht="65.25" customHeight="1">
      <c r="A2" s="161"/>
      <c r="B2" s="8"/>
      <c r="C2" s="8"/>
      <c r="D2" s="8"/>
      <c r="E2" s="207" t="s">
        <v>134</v>
      </c>
      <c r="F2" s="207"/>
      <c r="G2" s="162"/>
      <c r="H2" s="99" t="s">
        <v>133</v>
      </c>
      <c r="I2" s="8"/>
      <c r="J2" s="208" t="s">
        <v>54</v>
      </c>
      <c r="K2" s="208"/>
      <c r="L2" s="8"/>
    </row>
    <row r="3" spans="1:37" s="13" customFormat="1" ht="99.75" customHeight="1">
      <c r="A3" s="134" t="s">
        <v>127</v>
      </c>
      <c r="B3" s="99" t="s">
        <v>35</v>
      </c>
      <c r="C3" s="99" t="s">
        <v>121</v>
      </c>
      <c r="D3" s="99" t="s">
        <v>82</v>
      </c>
      <c r="E3" s="99" t="s">
        <v>148</v>
      </c>
      <c r="F3" s="99" t="s">
        <v>130</v>
      </c>
      <c r="G3" s="99"/>
      <c r="H3" s="99" t="s">
        <v>132</v>
      </c>
      <c r="I3" s="99" t="s">
        <v>74</v>
      </c>
      <c r="J3" s="99" t="s">
        <v>63</v>
      </c>
      <c r="K3" s="99" t="s">
        <v>131</v>
      </c>
      <c r="L3" s="99" t="s">
        <v>36</v>
      </c>
      <c r="M3" s="32"/>
    </row>
    <row r="4" spans="1:37" s="21" customFormat="1" ht="23.25" customHeight="1">
      <c r="A4" s="163" t="s">
        <v>142</v>
      </c>
      <c r="B4" s="164">
        <v>350910</v>
      </c>
      <c r="C4" s="164">
        <v>27920</v>
      </c>
      <c r="D4" s="164">
        <v>8</v>
      </c>
      <c r="E4" s="164">
        <v>16890</v>
      </c>
      <c r="F4" s="165">
        <v>-336189</v>
      </c>
      <c r="G4" s="164"/>
      <c r="H4" s="164">
        <v>-14019</v>
      </c>
      <c r="I4" s="164">
        <v>284207</v>
      </c>
      <c r="J4" s="164">
        <v>1878584</v>
      </c>
      <c r="K4" s="164">
        <v>955308</v>
      </c>
      <c r="L4" s="165">
        <f>+SUM(B4:K4)</f>
        <v>3163619</v>
      </c>
      <c r="M4" s="33"/>
      <c r="N4" s="33"/>
      <c r="O4" s="166"/>
      <c r="P4" s="167"/>
      <c r="Q4" s="167"/>
      <c r="R4" s="166"/>
      <c r="S4" s="167"/>
      <c r="T4" s="167"/>
      <c r="U4" s="167"/>
      <c r="V4" s="167"/>
      <c r="W4" s="167"/>
      <c r="X4" s="167"/>
      <c r="Y4" s="167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</row>
    <row r="5" spans="1:37" ht="12.75">
      <c r="A5" s="84"/>
      <c r="B5" s="168"/>
      <c r="C5" s="168"/>
      <c r="D5" s="168"/>
      <c r="E5" s="168"/>
      <c r="F5" s="168"/>
      <c r="G5" s="168"/>
      <c r="H5" s="168"/>
      <c r="I5" s="168"/>
      <c r="J5" s="169"/>
      <c r="K5" s="169"/>
      <c r="L5" s="168"/>
      <c r="N5" s="33"/>
      <c r="O5" s="170"/>
      <c r="P5" s="46"/>
      <c r="Q5" s="46"/>
      <c r="R5" s="46"/>
      <c r="S5" s="46"/>
      <c r="T5" s="46"/>
      <c r="U5" s="46"/>
      <c r="V5" s="46"/>
      <c r="W5" s="46"/>
      <c r="X5" s="46"/>
      <c r="Y5" s="46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</row>
    <row r="6" spans="1:37">
      <c r="A6" s="84" t="s">
        <v>83</v>
      </c>
      <c r="B6" s="119">
        <v>0</v>
      </c>
      <c r="C6" s="119">
        <v>0</v>
      </c>
      <c r="D6" s="119">
        <v>0</v>
      </c>
      <c r="E6" s="119">
        <v>0</v>
      </c>
      <c r="F6" s="119">
        <v>0</v>
      </c>
      <c r="G6" s="119"/>
      <c r="H6" s="119">
        <v>0</v>
      </c>
      <c r="I6" s="119">
        <v>0</v>
      </c>
      <c r="J6" s="119">
        <v>0</v>
      </c>
      <c r="K6" s="119">
        <v>979864</v>
      </c>
      <c r="L6" s="119">
        <f>+SUM(B6:K6)</f>
        <v>979864</v>
      </c>
      <c r="M6" s="33"/>
      <c r="N6" s="33"/>
      <c r="O6" s="170"/>
      <c r="P6" s="170"/>
      <c r="Q6" s="170"/>
      <c r="R6" s="170"/>
      <c r="S6" s="170"/>
      <c r="T6" s="170"/>
      <c r="U6" s="170"/>
      <c r="V6" s="170"/>
      <c r="W6" s="170"/>
      <c r="X6" s="171"/>
      <c r="Y6" s="171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</row>
    <row r="7" spans="1:37">
      <c r="A7" s="121" t="s">
        <v>37</v>
      </c>
      <c r="B7" s="172">
        <v>0</v>
      </c>
      <c r="C7" s="172">
        <v>0</v>
      </c>
      <c r="D7" s="172">
        <v>0</v>
      </c>
      <c r="E7" s="172">
        <v>-4327</v>
      </c>
      <c r="F7" s="172">
        <v>-100138</v>
      </c>
      <c r="G7" s="172"/>
      <c r="H7" s="172">
        <v>-662</v>
      </c>
      <c r="I7" s="172">
        <v>0</v>
      </c>
      <c r="J7" s="172">
        <v>0</v>
      </c>
      <c r="K7" s="172">
        <v>0</v>
      </c>
      <c r="L7" s="172">
        <f>+SUM(B7:K7)</f>
        <v>-105127</v>
      </c>
      <c r="M7" s="33"/>
      <c r="N7" s="33"/>
      <c r="O7" s="170"/>
      <c r="P7" s="170"/>
      <c r="Q7" s="170"/>
      <c r="R7" s="170"/>
      <c r="S7" s="171"/>
      <c r="T7" s="171"/>
      <c r="U7" s="171"/>
      <c r="V7" s="170"/>
      <c r="W7" s="170"/>
      <c r="X7" s="170"/>
      <c r="Y7" s="171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</row>
    <row r="8" spans="1:37">
      <c r="A8" s="84" t="s">
        <v>21</v>
      </c>
      <c r="B8" s="119">
        <v>0</v>
      </c>
      <c r="C8" s="119">
        <v>0</v>
      </c>
      <c r="D8" s="119">
        <v>0</v>
      </c>
      <c r="E8" s="119">
        <v>-4327</v>
      </c>
      <c r="F8" s="119">
        <v>-100138</v>
      </c>
      <c r="G8" s="119">
        <v>0</v>
      </c>
      <c r="H8" s="119">
        <v>-662</v>
      </c>
      <c r="I8" s="119">
        <v>0</v>
      </c>
      <c r="J8" s="119">
        <v>0</v>
      </c>
      <c r="K8" s="119">
        <v>979864</v>
      </c>
      <c r="L8" s="119">
        <f>+SUM(B8:K8)</f>
        <v>874737</v>
      </c>
      <c r="M8" s="33"/>
      <c r="N8" s="33"/>
      <c r="O8" s="170"/>
      <c r="P8" s="170"/>
      <c r="Q8" s="170"/>
      <c r="R8" s="170"/>
      <c r="S8" s="171"/>
      <c r="T8" s="171"/>
      <c r="U8" s="171"/>
      <c r="V8" s="170"/>
      <c r="W8" s="170"/>
      <c r="X8" s="171"/>
      <c r="Y8" s="171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</row>
    <row r="9" spans="1:37">
      <c r="A9" s="84" t="s">
        <v>23</v>
      </c>
      <c r="B9" s="119">
        <v>0</v>
      </c>
      <c r="C9" s="119">
        <v>0</v>
      </c>
      <c r="D9" s="119">
        <v>0</v>
      </c>
      <c r="E9" s="119">
        <v>0</v>
      </c>
      <c r="F9" s="119">
        <v>0</v>
      </c>
      <c r="G9" s="119"/>
      <c r="H9" s="119">
        <v>0</v>
      </c>
      <c r="I9" s="119">
        <v>38249</v>
      </c>
      <c r="J9" s="119">
        <v>917059</v>
      </c>
      <c r="K9" s="119">
        <v>-955308</v>
      </c>
      <c r="L9" s="119">
        <v>0</v>
      </c>
      <c r="M9" s="33"/>
      <c r="N9" s="33"/>
      <c r="O9" s="170"/>
      <c r="P9" s="170"/>
      <c r="Q9" s="170"/>
      <c r="R9" s="170"/>
      <c r="S9" s="170"/>
      <c r="T9" s="170"/>
      <c r="U9" s="170"/>
      <c r="V9" s="171"/>
      <c r="W9" s="171"/>
      <c r="X9" s="171"/>
      <c r="Y9" s="170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</row>
    <row r="10" spans="1:37">
      <c r="A10" s="84" t="s">
        <v>81</v>
      </c>
      <c r="B10" s="119">
        <v>0</v>
      </c>
      <c r="C10" s="119">
        <v>0</v>
      </c>
      <c r="D10" s="119">
        <v>0</v>
      </c>
      <c r="E10" s="119">
        <v>0</v>
      </c>
      <c r="F10" s="119">
        <v>0</v>
      </c>
      <c r="G10" s="119"/>
      <c r="H10" s="119">
        <v>0</v>
      </c>
      <c r="I10" s="119">
        <v>0</v>
      </c>
      <c r="J10" s="119">
        <v>-400037</v>
      </c>
      <c r="K10" s="119">
        <v>0</v>
      </c>
      <c r="L10" s="119">
        <f>+SUM(B10:K10)</f>
        <v>-400037</v>
      </c>
      <c r="M10" s="33"/>
      <c r="N10" s="33"/>
      <c r="O10" s="170"/>
      <c r="P10" s="170"/>
      <c r="Q10" s="170"/>
      <c r="R10" s="170"/>
      <c r="S10" s="170"/>
      <c r="T10" s="170"/>
      <c r="U10" s="170"/>
      <c r="V10" s="170"/>
      <c r="W10" s="171"/>
      <c r="X10" s="170"/>
      <c r="Y10" s="171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</row>
    <row r="11" spans="1:37" s="21" customFormat="1" ht="23.25" customHeight="1">
      <c r="A11" s="163" t="s">
        <v>166</v>
      </c>
      <c r="B11" s="164">
        <f>+B4+B8+B9+B10</f>
        <v>350910</v>
      </c>
      <c r="C11" s="164">
        <f>+C4+C8+C9+C10</f>
        <v>27920</v>
      </c>
      <c r="D11" s="164">
        <f>+D4+D8+D9+D10</f>
        <v>8</v>
      </c>
      <c r="E11" s="164">
        <f>+E4+E8+E9+E10</f>
        <v>12563</v>
      </c>
      <c r="F11" s="165">
        <f>+F4+F8+F9+F10</f>
        <v>-436327</v>
      </c>
      <c r="G11" s="165"/>
      <c r="H11" s="165">
        <f>+H4+H8+H9+H10</f>
        <v>-14681</v>
      </c>
      <c r="I11" s="165">
        <f>+I4+I8+I9+I10</f>
        <v>322456</v>
      </c>
      <c r="J11" s="165">
        <f>+J4+J8+J9+J10</f>
        <v>2395606</v>
      </c>
      <c r="K11" s="165">
        <f>+K4+K8+K9+K10</f>
        <v>979864</v>
      </c>
      <c r="L11" s="165">
        <f>+L4+L8+L9+L10</f>
        <v>3638319</v>
      </c>
      <c r="M11" s="33"/>
      <c r="N11" s="33"/>
      <c r="O11" s="170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</row>
    <row r="12" spans="1:37" ht="24" customHeight="1">
      <c r="A12" s="150"/>
      <c r="B12" s="173"/>
      <c r="C12" s="173"/>
      <c r="D12" s="173"/>
      <c r="E12" s="173"/>
      <c r="F12" s="174"/>
      <c r="G12" s="174"/>
      <c r="H12" s="174"/>
      <c r="I12" s="174"/>
      <c r="J12" s="174"/>
      <c r="K12" s="174"/>
      <c r="L12" s="174"/>
      <c r="M12" s="33"/>
      <c r="N12" s="33"/>
      <c r="O12" s="166"/>
      <c r="P12" s="167"/>
      <c r="Q12" s="167"/>
      <c r="R12" s="166"/>
      <c r="S12" s="167"/>
      <c r="T12" s="167"/>
      <c r="U12" s="167"/>
      <c r="V12" s="167"/>
      <c r="W12" s="167"/>
      <c r="X12" s="167"/>
      <c r="Y12" s="167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</row>
    <row r="13" spans="1:37" s="21" customFormat="1" ht="23.25" customHeight="1">
      <c r="A13" s="175" t="s">
        <v>143</v>
      </c>
      <c r="B13" s="176">
        <f>+B11</f>
        <v>350910</v>
      </c>
      <c r="C13" s="176">
        <f t="shared" ref="C13:D13" si="0">+C11</f>
        <v>27920</v>
      </c>
      <c r="D13" s="176">
        <f t="shared" si="0"/>
        <v>8</v>
      </c>
      <c r="E13" s="176">
        <v>15608</v>
      </c>
      <c r="F13" s="177">
        <v>-503120</v>
      </c>
      <c r="G13" s="177"/>
      <c r="H13" s="177">
        <v>-14001</v>
      </c>
      <c r="I13" s="177">
        <v>254404</v>
      </c>
      <c r="J13" s="177">
        <v>2074147</v>
      </c>
      <c r="K13" s="177">
        <v>1489983</v>
      </c>
      <c r="L13" s="177">
        <f>+SUM(B13:K13)</f>
        <v>3695859</v>
      </c>
      <c r="M13" s="33"/>
      <c r="N13" s="33"/>
      <c r="O13" s="170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</row>
    <row r="14" spans="1:37" ht="12.75">
      <c r="A14" s="150"/>
      <c r="B14" s="173"/>
      <c r="C14" s="173"/>
      <c r="D14" s="173"/>
      <c r="E14" s="173"/>
      <c r="F14" s="173"/>
      <c r="G14" s="173"/>
      <c r="H14" s="173"/>
      <c r="I14" s="173"/>
      <c r="J14" s="173"/>
      <c r="K14" s="173"/>
      <c r="L14" s="173"/>
      <c r="N14" s="33"/>
      <c r="O14" s="16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</row>
    <row r="15" spans="1:37" ht="12.75">
      <c r="A15" s="84" t="s">
        <v>83</v>
      </c>
      <c r="B15" s="119">
        <v>0</v>
      </c>
      <c r="C15" s="119">
        <v>0</v>
      </c>
      <c r="D15" s="119">
        <v>0</v>
      </c>
      <c r="E15" s="119">
        <v>0</v>
      </c>
      <c r="F15" s="119">
        <v>0</v>
      </c>
      <c r="G15" s="119"/>
      <c r="H15" s="119">
        <v>0</v>
      </c>
      <c r="I15" s="119">
        <v>0</v>
      </c>
      <c r="J15" s="119">
        <v>0</v>
      </c>
      <c r="K15" s="119">
        <v>1272358</v>
      </c>
      <c r="L15" s="119">
        <f>+SUM(B15:K15)</f>
        <v>1272358</v>
      </c>
      <c r="M15" s="33"/>
      <c r="N15" s="33"/>
      <c r="O15" s="16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</row>
    <row r="16" spans="1:37">
      <c r="A16" s="121" t="s">
        <v>37</v>
      </c>
      <c r="B16" s="172">
        <v>0</v>
      </c>
      <c r="C16" s="172">
        <v>0</v>
      </c>
      <c r="D16" s="172">
        <v>0</v>
      </c>
      <c r="E16" s="172">
        <v>-5450</v>
      </c>
      <c r="F16" s="172">
        <v>-749643</v>
      </c>
      <c r="G16" s="172"/>
      <c r="H16" s="172">
        <v>7484</v>
      </c>
      <c r="I16" s="172">
        <v>0</v>
      </c>
      <c r="J16" s="172">
        <v>0</v>
      </c>
      <c r="K16" s="172">
        <v>0</v>
      </c>
      <c r="L16" s="172">
        <f>+SUM(B16:K16)</f>
        <v>-747609</v>
      </c>
      <c r="M16" s="33"/>
      <c r="N16" s="33"/>
      <c r="O16" s="166"/>
      <c r="P16" s="167"/>
      <c r="Q16" s="167"/>
      <c r="R16" s="166"/>
      <c r="S16" s="167"/>
      <c r="T16" s="167"/>
      <c r="U16" s="167"/>
      <c r="V16" s="167"/>
      <c r="W16" s="167"/>
      <c r="X16" s="167"/>
      <c r="Y16" s="167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</row>
    <row r="17" spans="1:36" ht="12.75">
      <c r="A17" s="84" t="s">
        <v>21</v>
      </c>
      <c r="B17" s="119">
        <v>0</v>
      </c>
      <c r="C17" s="119">
        <v>0</v>
      </c>
      <c r="D17" s="119">
        <v>0</v>
      </c>
      <c r="E17" s="119">
        <v>-5450</v>
      </c>
      <c r="F17" s="119">
        <v>-749643</v>
      </c>
      <c r="G17" s="119">
        <v>0</v>
      </c>
      <c r="H17" s="119">
        <v>7484</v>
      </c>
      <c r="I17" s="119">
        <v>0</v>
      </c>
      <c r="J17" s="119">
        <v>0</v>
      </c>
      <c r="K17" s="119">
        <v>1272358</v>
      </c>
      <c r="L17" s="119">
        <f>+SUM(B17:K17)</f>
        <v>524749</v>
      </c>
      <c r="M17" s="33"/>
      <c r="N17" s="33"/>
      <c r="O17" s="170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</row>
    <row r="18" spans="1:36">
      <c r="A18" s="84" t="s">
        <v>23</v>
      </c>
      <c r="B18" s="119">
        <v>0</v>
      </c>
      <c r="C18" s="119">
        <v>0</v>
      </c>
      <c r="D18" s="119">
        <v>0</v>
      </c>
      <c r="E18" s="119">
        <v>0</v>
      </c>
      <c r="F18" s="119">
        <v>0</v>
      </c>
      <c r="G18" s="119"/>
      <c r="H18" s="119">
        <v>0</v>
      </c>
      <c r="I18" s="119">
        <v>78253</v>
      </c>
      <c r="J18" s="119">
        <v>1411730</v>
      </c>
      <c r="K18" s="119">
        <v>-1489983</v>
      </c>
      <c r="L18" s="119">
        <v>0</v>
      </c>
      <c r="M18" s="33"/>
      <c r="N18" s="33"/>
      <c r="O18" s="170"/>
      <c r="P18" s="170"/>
      <c r="Q18" s="170"/>
      <c r="R18" s="170"/>
      <c r="S18" s="170"/>
      <c r="T18" s="170"/>
      <c r="U18" s="170"/>
      <c r="V18" s="170"/>
      <c r="W18" s="170"/>
      <c r="X18" s="171"/>
      <c r="Y18" s="171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</row>
    <row r="19" spans="1:36">
      <c r="A19" s="84" t="s">
        <v>81</v>
      </c>
      <c r="B19" s="119">
        <v>0</v>
      </c>
      <c r="C19" s="119">
        <v>0</v>
      </c>
      <c r="D19" s="119">
        <v>0</v>
      </c>
      <c r="E19" s="119">
        <v>0</v>
      </c>
      <c r="F19" s="119">
        <v>0</v>
      </c>
      <c r="G19" s="119"/>
      <c r="H19" s="119">
        <v>0</v>
      </c>
      <c r="I19" s="119">
        <v>0</v>
      </c>
      <c r="J19" s="119">
        <v>-800075</v>
      </c>
      <c r="K19" s="119">
        <v>0</v>
      </c>
      <c r="L19" s="119">
        <f>+SUM(B19:K19)</f>
        <v>-800075</v>
      </c>
      <c r="M19" s="33"/>
      <c r="N19" s="33"/>
      <c r="O19" s="170"/>
      <c r="P19" s="170"/>
      <c r="Q19" s="170"/>
      <c r="R19" s="170"/>
      <c r="S19" s="171"/>
      <c r="T19" s="171"/>
      <c r="U19" s="171"/>
      <c r="V19" s="170"/>
      <c r="W19" s="170"/>
      <c r="X19" s="170"/>
      <c r="Y19" s="171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</row>
    <row r="20" spans="1:36" s="22" customFormat="1" ht="23.25" customHeight="1">
      <c r="A20" s="111" t="s">
        <v>167</v>
      </c>
      <c r="B20" s="178">
        <f>+B13+B17+B18+B19</f>
        <v>350910</v>
      </c>
      <c r="C20" s="178">
        <f>+C13+C17+C18+C19</f>
        <v>27920</v>
      </c>
      <c r="D20" s="178">
        <f>+D13+D17+D18+D19</f>
        <v>8</v>
      </c>
      <c r="E20" s="178">
        <f>+E13+E17+E18+E19</f>
        <v>10158</v>
      </c>
      <c r="F20" s="179">
        <f>+F13+F17+F18+F19</f>
        <v>-1252763</v>
      </c>
      <c r="G20" s="179"/>
      <c r="H20" s="179">
        <f>+H13+H17+H18+H19</f>
        <v>-6517</v>
      </c>
      <c r="I20" s="179">
        <f>+I13+I17+I18+I19</f>
        <v>332657</v>
      </c>
      <c r="J20" s="179">
        <f>+J13+J17+J18+J19</f>
        <v>2685802</v>
      </c>
      <c r="K20" s="179">
        <f>+K13+K17+K18+K19</f>
        <v>1272358</v>
      </c>
      <c r="L20" s="179">
        <f>+SUM(B20:K20)</f>
        <v>3420533</v>
      </c>
      <c r="M20" s="33"/>
      <c r="N20" s="33"/>
      <c r="O20" s="170"/>
      <c r="P20" s="170"/>
      <c r="Q20" s="170"/>
      <c r="R20" s="170"/>
      <c r="S20" s="171"/>
      <c r="T20" s="171"/>
      <c r="U20" s="171"/>
      <c r="V20" s="170"/>
      <c r="W20" s="170"/>
      <c r="X20" s="171"/>
      <c r="Y20" s="171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</row>
    <row r="21" spans="1:36">
      <c r="A21" s="1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170"/>
      <c r="P21" s="170"/>
      <c r="Q21" s="170"/>
      <c r="R21" s="170"/>
      <c r="S21" s="170"/>
      <c r="T21" s="170"/>
      <c r="U21" s="170"/>
      <c r="V21" s="171"/>
      <c r="W21" s="171"/>
      <c r="X21" s="171"/>
      <c r="Y21" s="170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</row>
    <row r="22" spans="1:36">
      <c r="O22" s="170"/>
      <c r="P22" s="170"/>
      <c r="Q22" s="170"/>
      <c r="R22" s="170"/>
      <c r="S22" s="170"/>
      <c r="T22" s="170"/>
      <c r="U22" s="170"/>
      <c r="V22" s="170"/>
      <c r="W22" s="171"/>
      <c r="X22" s="170"/>
      <c r="Y22" s="171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</row>
    <row r="23" spans="1:36" ht="12.75">
      <c r="O23" s="170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</row>
    <row r="24" spans="1:36">
      <c r="O24" s="166"/>
      <c r="P24" s="167"/>
      <c r="Q24" s="167"/>
      <c r="R24" s="166"/>
      <c r="S24" s="167"/>
      <c r="T24" s="167"/>
      <c r="U24" s="167"/>
      <c r="V24" s="167"/>
      <c r="W24" s="167"/>
      <c r="X24" s="167"/>
      <c r="Y24" s="167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</row>
    <row r="36" spans="3:4">
      <c r="D36" s="1"/>
    </row>
    <row r="37" spans="3:4">
      <c r="C37" s="14"/>
      <c r="D37" s="4"/>
    </row>
    <row r="38" spans="3:4">
      <c r="C38" s="14"/>
      <c r="D38" s="4"/>
    </row>
    <row r="39" spans="3:4">
      <c r="C39" s="14"/>
      <c r="D39" s="4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63"/>
  <sheetViews>
    <sheetView showGridLines="0" tabSelected="1" view="pageBreakPreview" zoomScaleNormal="85" zoomScaleSheetLayoutView="100" workbookViewId="0">
      <selection activeCell="F17" sqref="F17"/>
    </sheetView>
  </sheetViews>
  <sheetFormatPr defaultRowHeight="12"/>
  <cols>
    <col min="1" max="1" width="56.1406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31" bestFit="1" customWidth="1"/>
    <col min="6" max="6" width="10" style="6" bestFit="1" customWidth="1"/>
    <col min="7" max="7" width="56.7109375" style="6" bestFit="1" customWidth="1"/>
    <col min="8" max="8" width="9.140625" style="3"/>
    <col min="9" max="10" width="9.140625" style="21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2" ht="27.75" customHeight="1">
      <c r="A1" s="206" t="s">
        <v>170</v>
      </c>
      <c r="B1" s="206"/>
      <c r="C1" s="206"/>
      <c r="D1" s="206"/>
      <c r="K1" s="13"/>
    </row>
    <row r="2" spans="1:12" ht="64.5" customHeight="1">
      <c r="A2" s="134" t="s">
        <v>127</v>
      </c>
      <c r="B2" s="180" t="s">
        <v>59</v>
      </c>
      <c r="C2" s="180" t="s">
        <v>169</v>
      </c>
      <c r="D2" s="180" t="s">
        <v>168</v>
      </c>
    </row>
    <row r="3" spans="1:12">
      <c r="A3" s="181"/>
      <c r="B3" s="182"/>
      <c r="C3" s="183"/>
      <c r="D3" s="184"/>
    </row>
    <row r="4" spans="1:12" ht="12.75">
      <c r="A4" s="185"/>
      <c r="B4" s="64"/>
      <c r="C4" s="64"/>
      <c r="D4" s="64"/>
      <c r="F4" s="31"/>
      <c r="G4" s="186"/>
      <c r="H4" s="46"/>
      <c r="I4" s="187"/>
      <c r="J4" s="187"/>
      <c r="K4" s="46"/>
      <c r="L4" s="46"/>
    </row>
    <row r="5" spans="1:12" ht="12.75">
      <c r="A5" s="185" t="s">
        <v>138</v>
      </c>
      <c r="B5" s="64"/>
      <c r="C5" s="188">
        <f>+SUM(C33:C39)</f>
        <v>1311486</v>
      </c>
      <c r="D5" s="174">
        <f>+SUM(D33:D39)</f>
        <v>952132</v>
      </c>
      <c r="F5" s="31"/>
      <c r="G5" s="189"/>
      <c r="H5" s="46"/>
      <c r="I5" s="190"/>
      <c r="J5" s="190"/>
      <c r="K5" s="46"/>
      <c r="L5" s="46"/>
    </row>
    <row r="6" spans="1:12" ht="12.75">
      <c r="A6" s="83" t="s">
        <v>83</v>
      </c>
      <c r="B6" s="63"/>
      <c r="C6" s="191">
        <f>+'Özkaynak Değişim Tablosu'!K20</f>
        <v>1272358</v>
      </c>
      <c r="D6" s="192">
        <f>+'Özkaynak Değişim Tablosu'!K11</f>
        <v>979864</v>
      </c>
      <c r="F6" s="31"/>
      <c r="G6" s="186"/>
      <c r="H6" s="46"/>
      <c r="I6" s="187"/>
      <c r="J6" s="187"/>
      <c r="K6" s="46"/>
      <c r="L6" s="46"/>
    </row>
    <row r="7" spans="1:12" ht="12.75">
      <c r="A7" s="185" t="s">
        <v>88</v>
      </c>
      <c r="B7" s="64"/>
      <c r="C7" s="188">
        <f>+SUM(C8:C22)</f>
        <v>1759171</v>
      </c>
      <c r="D7" s="174">
        <f>+SUM(D8:D22)</f>
        <v>748116</v>
      </c>
      <c r="F7" s="31"/>
      <c r="G7" s="189"/>
      <c r="H7" s="189"/>
      <c r="I7" s="190"/>
      <c r="J7" s="190"/>
      <c r="K7" s="46"/>
      <c r="L7" s="46"/>
    </row>
    <row r="8" spans="1:12" ht="12.75">
      <c r="A8" s="83" t="s">
        <v>89</v>
      </c>
      <c r="B8" s="64">
        <v>10.11</v>
      </c>
      <c r="C8" s="191">
        <v>417724</v>
      </c>
      <c r="D8" s="192">
        <v>353128</v>
      </c>
      <c r="F8" s="31"/>
      <c r="G8" s="189"/>
      <c r="H8" s="189"/>
      <c r="I8" s="190"/>
      <c r="J8" s="189"/>
      <c r="K8" s="46"/>
      <c r="L8" s="46"/>
    </row>
    <row r="9" spans="1:12" ht="12.75">
      <c r="A9" s="83" t="s">
        <v>90</v>
      </c>
      <c r="B9" s="64">
        <v>9</v>
      </c>
      <c r="C9" s="191">
        <v>15020</v>
      </c>
      <c r="D9" s="192">
        <v>-1467</v>
      </c>
      <c r="F9" s="31"/>
      <c r="G9" s="189"/>
      <c r="H9" s="46"/>
      <c r="I9" s="190"/>
      <c r="J9" s="190"/>
      <c r="K9" s="46"/>
      <c r="L9" s="46"/>
    </row>
    <row r="10" spans="1:12" ht="12" customHeight="1">
      <c r="A10" s="83" t="s">
        <v>91</v>
      </c>
      <c r="B10" s="64"/>
      <c r="C10" s="191">
        <v>33917</v>
      </c>
      <c r="D10" s="192">
        <v>46491</v>
      </c>
      <c r="F10" s="31"/>
      <c r="G10" s="189"/>
      <c r="H10" s="189"/>
      <c r="I10" s="190"/>
      <c r="J10" s="190"/>
      <c r="K10" s="46"/>
      <c r="L10" s="46"/>
    </row>
    <row r="11" spans="1:12" ht="12.75">
      <c r="A11" s="83" t="s">
        <v>92</v>
      </c>
      <c r="B11" s="64">
        <v>13</v>
      </c>
      <c r="C11" s="191">
        <v>8582</v>
      </c>
      <c r="D11" s="192">
        <v>9470</v>
      </c>
      <c r="F11" s="31"/>
      <c r="G11" s="189"/>
      <c r="H11" s="189"/>
      <c r="I11" s="190"/>
      <c r="J11" s="190"/>
      <c r="K11" s="46"/>
      <c r="L11" s="46"/>
    </row>
    <row r="12" spans="1:12" ht="12.75">
      <c r="A12" s="83" t="s">
        <v>93</v>
      </c>
      <c r="B12" s="64">
        <v>13</v>
      </c>
      <c r="C12" s="191">
        <v>82523</v>
      </c>
      <c r="D12" s="192">
        <v>104802</v>
      </c>
      <c r="F12" s="31"/>
      <c r="G12" s="189"/>
      <c r="H12" s="46"/>
      <c r="I12" s="190"/>
      <c r="J12" s="190"/>
      <c r="K12" s="46"/>
      <c r="L12" s="46"/>
    </row>
    <row r="13" spans="1:12" ht="12.75">
      <c r="A13" s="83" t="s">
        <v>94</v>
      </c>
      <c r="B13" s="64"/>
      <c r="C13" s="191">
        <v>34536</v>
      </c>
      <c r="D13" s="192">
        <v>1677</v>
      </c>
      <c r="F13" s="31"/>
      <c r="G13" s="189"/>
      <c r="H13" s="189"/>
      <c r="I13" s="189"/>
      <c r="J13" s="189"/>
      <c r="K13" s="46"/>
      <c r="L13" s="46"/>
    </row>
    <row r="14" spans="1:12" ht="12.75">
      <c r="A14" s="83" t="s">
        <v>95</v>
      </c>
      <c r="B14" s="64">
        <v>29</v>
      </c>
      <c r="C14" s="191">
        <v>-410</v>
      </c>
      <c r="D14" s="192">
        <v>-351</v>
      </c>
      <c r="F14" s="31"/>
      <c r="G14" s="189"/>
      <c r="H14" s="189"/>
      <c r="I14" s="190"/>
      <c r="J14" s="190"/>
      <c r="K14" s="46"/>
      <c r="L14" s="46"/>
    </row>
    <row r="15" spans="1:12" ht="12.75">
      <c r="A15" s="83" t="s">
        <v>96</v>
      </c>
      <c r="B15" s="64">
        <v>22</v>
      </c>
      <c r="C15" s="191">
        <v>-59534</v>
      </c>
      <c r="D15" s="192">
        <v>-50507</v>
      </c>
      <c r="F15" s="31"/>
      <c r="G15" s="189"/>
      <c r="H15" s="189"/>
      <c r="I15" s="190"/>
      <c r="J15" s="190"/>
      <c r="K15" s="46"/>
      <c r="L15" s="46"/>
    </row>
    <row r="16" spans="1:12" ht="12.75">
      <c r="A16" s="83" t="s">
        <v>97</v>
      </c>
      <c r="B16" s="64">
        <v>23</v>
      </c>
      <c r="C16" s="191">
        <v>40100</v>
      </c>
      <c r="D16" s="192">
        <v>31514</v>
      </c>
      <c r="F16" s="31"/>
      <c r="G16" s="189"/>
      <c r="H16" s="189"/>
      <c r="I16" s="190"/>
      <c r="J16" s="190"/>
      <c r="K16" s="46"/>
      <c r="L16" s="46"/>
    </row>
    <row r="17" spans="1:12" ht="12.75">
      <c r="A17" s="83" t="s">
        <v>98</v>
      </c>
      <c r="B17" s="64">
        <v>24</v>
      </c>
      <c r="C17" s="191">
        <v>157476</v>
      </c>
      <c r="D17" s="192">
        <v>6622</v>
      </c>
      <c r="F17" s="31"/>
      <c r="G17" s="189"/>
      <c r="H17" s="189"/>
      <c r="I17" s="190"/>
      <c r="J17" s="190"/>
      <c r="K17" s="46"/>
      <c r="L17" s="46"/>
    </row>
    <row r="18" spans="1:12" ht="12.75">
      <c r="A18" s="83" t="s">
        <v>99</v>
      </c>
      <c r="B18" s="64">
        <v>21</v>
      </c>
      <c r="C18" s="191">
        <v>-135713</v>
      </c>
      <c r="D18" s="192">
        <v>-91370</v>
      </c>
      <c r="F18" s="31"/>
      <c r="G18" s="189"/>
      <c r="H18" s="189"/>
      <c r="I18" s="190"/>
      <c r="J18" s="190"/>
      <c r="K18" s="46"/>
      <c r="L18" s="46"/>
    </row>
    <row r="19" spans="1:12" ht="12.75">
      <c r="A19" s="83" t="s">
        <v>100</v>
      </c>
      <c r="B19" s="64">
        <v>21</v>
      </c>
      <c r="C19" s="191">
        <v>210088</v>
      </c>
      <c r="D19" s="192">
        <v>120628</v>
      </c>
      <c r="F19" s="31"/>
      <c r="G19" s="189"/>
      <c r="H19" s="46"/>
      <c r="I19" s="46"/>
      <c r="J19" s="46"/>
      <c r="K19" s="46"/>
      <c r="L19" s="46"/>
    </row>
    <row r="20" spans="1:12" ht="24">
      <c r="A20" s="83" t="s">
        <v>140</v>
      </c>
      <c r="B20" s="193">
        <v>29</v>
      </c>
      <c r="C20" s="90">
        <v>3616</v>
      </c>
      <c r="D20" s="194">
        <v>1673</v>
      </c>
      <c r="F20" s="31"/>
      <c r="G20" s="189"/>
      <c r="H20" s="189"/>
      <c r="I20" s="190"/>
      <c r="J20" s="190"/>
      <c r="K20" s="46"/>
      <c r="L20" s="46"/>
    </row>
    <row r="21" spans="1:12" ht="24.75" customHeight="1">
      <c r="A21" s="195" t="s">
        <v>141</v>
      </c>
      <c r="B21" s="64"/>
      <c r="C21" s="196">
        <v>951225</v>
      </c>
      <c r="D21" s="194">
        <v>215806</v>
      </c>
      <c r="F21" s="31"/>
      <c r="G21" s="189"/>
      <c r="H21" s="46"/>
      <c r="I21" s="46"/>
      <c r="J21" s="46"/>
      <c r="K21" s="46"/>
      <c r="L21" s="46"/>
    </row>
    <row r="22" spans="1:12" ht="24.75" customHeight="1">
      <c r="A22" s="195" t="s">
        <v>171</v>
      </c>
      <c r="B22" s="64">
        <v>32</v>
      </c>
      <c r="C22" s="196">
        <v>21</v>
      </c>
      <c r="D22" s="194">
        <v>0</v>
      </c>
      <c r="F22" s="31"/>
      <c r="G22" s="189"/>
      <c r="H22" s="46"/>
      <c r="I22" s="46"/>
      <c r="J22" s="46"/>
      <c r="K22" s="46"/>
      <c r="L22" s="46"/>
    </row>
    <row r="23" spans="1:12" ht="12.75">
      <c r="A23" s="197"/>
      <c r="B23" s="62"/>
      <c r="C23" s="198"/>
      <c r="D23" s="198"/>
      <c r="F23" s="31"/>
      <c r="G23" s="189"/>
      <c r="H23" s="46"/>
      <c r="I23" s="190"/>
      <c r="J23" s="190"/>
      <c r="K23" s="46"/>
      <c r="L23" s="46"/>
    </row>
    <row r="24" spans="1:12" ht="14.25" customHeight="1">
      <c r="A24" s="199" t="s">
        <v>101</v>
      </c>
      <c r="B24" s="200"/>
      <c r="C24" s="201">
        <f>+SUM(C26:C31)</f>
        <v>-1500512</v>
      </c>
      <c r="D24" s="179">
        <f>+SUM(D26:D31)</f>
        <v>-649192</v>
      </c>
      <c r="F24" s="31"/>
      <c r="G24" s="189"/>
      <c r="H24" s="46"/>
      <c r="I24" s="46"/>
      <c r="J24" s="46"/>
      <c r="K24" s="46"/>
      <c r="L24" s="46"/>
    </row>
    <row r="25" spans="1:12" ht="12.75">
      <c r="A25" s="83"/>
      <c r="B25" s="64"/>
      <c r="C25" s="168"/>
      <c r="D25" s="168"/>
      <c r="F25" s="31"/>
      <c r="G25" s="186"/>
      <c r="H25" s="46"/>
      <c r="I25" s="187"/>
      <c r="J25" s="187"/>
      <c r="K25" s="46"/>
      <c r="L25" s="46"/>
    </row>
    <row r="26" spans="1:12" ht="12.75">
      <c r="A26" s="83" t="s">
        <v>102</v>
      </c>
      <c r="B26" s="64"/>
      <c r="C26" s="191">
        <v>-237399</v>
      </c>
      <c r="D26" s="192">
        <v>-376321</v>
      </c>
      <c r="F26" s="31"/>
      <c r="G26" s="189"/>
      <c r="H26" s="46"/>
      <c r="I26" s="46"/>
      <c r="J26" s="46"/>
      <c r="K26" s="46"/>
      <c r="L26" s="46"/>
    </row>
    <row r="27" spans="1:12" ht="12.75">
      <c r="A27" s="83" t="s">
        <v>103</v>
      </c>
      <c r="B27" s="64"/>
      <c r="C27" s="191">
        <v>-1205611</v>
      </c>
      <c r="D27" s="192">
        <v>-67518</v>
      </c>
      <c r="F27" s="31"/>
      <c r="G27" s="189"/>
      <c r="H27" s="46"/>
      <c r="I27" s="190"/>
      <c r="J27" s="190"/>
      <c r="K27" s="46"/>
      <c r="L27" s="46"/>
    </row>
    <row r="28" spans="1:12" ht="12.75">
      <c r="A28" s="83" t="s">
        <v>104</v>
      </c>
      <c r="B28" s="64"/>
      <c r="C28" s="191">
        <v>-111491</v>
      </c>
      <c r="D28" s="192">
        <v>-130611</v>
      </c>
      <c r="F28" s="31"/>
      <c r="G28" s="189"/>
      <c r="H28" s="46"/>
      <c r="I28" s="190"/>
      <c r="J28" s="190"/>
      <c r="K28" s="46"/>
      <c r="L28" s="46"/>
    </row>
    <row r="29" spans="1:12" ht="12.75">
      <c r="A29" s="83" t="s">
        <v>105</v>
      </c>
      <c r="B29" s="64"/>
      <c r="C29" s="191">
        <v>219251</v>
      </c>
      <c r="D29" s="192">
        <v>-154976</v>
      </c>
      <c r="F29" s="31"/>
      <c r="G29" s="189"/>
      <c r="H29" s="46"/>
      <c r="I29" s="190"/>
      <c r="J29" s="190"/>
      <c r="K29" s="46"/>
      <c r="L29" s="46"/>
    </row>
    <row r="30" spans="1:12" ht="12.75">
      <c r="A30" s="83" t="s">
        <v>106</v>
      </c>
      <c r="B30" s="64"/>
      <c r="C30" s="191">
        <v>-142470</v>
      </c>
      <c r="D30" s="192">
        <v>56936</v>
      </c>
      <c r="F30" s="31"/>
      <c r="G30" s="189"/>
      <c r="H30" s="46"/>
      <c r="I30" s="190"/>
      <c r="J30" s="190"/>
      <c r="K30" s="46"/>
      <c r="L30" s="46"/>
    </row>
    <row r="31" spans="1:12" ht="12.75">
      <c r="A31" s="83" t="s">
        <v>107</v>
      </c>
      <c r="B31" s="64"/>
      <c r="C31" s="191">
        <v>-22792</v>
      </c>
      <c r="D31" s="192">
        <v>23298</v>
      </c>
      <c r="F31" s="31"/>
      <c r="G31" s="189"/>
      <c r="H31" s="46"/>
      <c r="I31" s="190"/>
      <c r="J31" s="190"/>
      <c r="K31" s="46"/>
      <c r="L31" s="46"/>
    </row>
    <row r="32" spans="1:12" ht="12.75">
      <c r="A32" s="121"/>
      <c r="B32" s="62"/>
      <c r="C32" s="202"/>
      <c r="D32" s="198"/>
      <c r="F32" s="31"/>
      <c r="G32" s="189"/>
      <c r="H32" s="46"/>
      <c r="I32" s="190"/>
      <c r="J32" s="190"/>
      <c r="K32" s="46"/>
      <c r="L32" s="46"/>
    </row>
    <row r="33" spans="1:12" ht="12.75">
      <c r="A33" s="199" t="s">
        <v>108</v>
      </c>
      <c r="B33" s="200"/>
      <c r="C33" s="201">
        <f>+C6+C7+C24</f>
        <v>1531017</v>
      </c>
      <c r="D33" s="179">
        <f>+D6+D7+D24</f>
        <v>1078788</v>
      </c>
      <c r="F33" s="31"/>
      <c r="G33" s="186"/>
      <c r="H33" s="46"/>
      <c r="I33" s="187"/>
      <c r="J33" s="187"/>
      <c r="K33" s="46"/>
      <c r="L33" s="46"/>
    </row>
    <row r="34" spans="1:12" ht="12.75">
      <c r="A34" s="185"/>
      <c r="B34" s="63"/>
      <c r="C34" s="168"/>
      <c r="D34" s="168"/>
      <c r="F34" s="31"/>
      <c r="G34" s="189"/>
      <c r="H34" s="46"/>
      <c r="I34" s="46"/>
      <c r="J34" s="46"/>
      <c r="K34" s="46"/>
      <c r="L34" s="46"/>
    </row>
    <row r="35" spans="1:12" ht="12.75">
      <c r="A35" s="83" t="s">
        <v>3</v>
      </c>
      <c r="B35" s="64"/>
      <c r="C35" s="191">
        <v>-220330</v>
      </c>
      <c r="D35" s="192">
        <v>-117866</v>
      </c>
      <c r="F35" s="31"/>
      <c r="G35" s="189"/>
      <c r="H35" s="46"/>
      <c r="I35" s="190"/>
      <c r="J35" s="190"/>
      <c r="K35" s="46"/>
      <c r="L35" s="46"/>
    </row>
    <row r="36" spans="1:12" ht="12.75">
      <c r="A36" s="83" t="s">
        <v>4</v>
      </c>
      <c r="B36" s="64"/>
      <c r="C36" s="191">
        <v>126373</v>
      </c>
      <c r="D36" s="192">
        <v>87623</v>
      </c>
      <c r="F36" s="31"/>
      <c r="G36" s="189"/>
      <c r="H36" s="46"/>
      <c r="I36" s="190"/>
      <c r="J36" s="190"/>
      <c r="K36" s="46"/>
      <c r="L36" s="46"/>
    </row>
    <row r="37" spans="1:12" ht="24">
      <c r="A37" s="83" t="s">
        <v>139</v>
      </c>
      <c r="B37" s="193">
        <v>15</v>
      </c>
      <c r="C37" s="90">
        <v>-12901</v>
      </c>
      <c r="D37" s="194">
        <v>-8366</v>
      </c>
      <c r="F37" s="31"/>
      <c r="G37" s="189"/>
      <c r="H37" s="46"/>
      <c r="I37" s="46"/>
      <c r="J37" s="46"/>
      <c r="K37" s="46"/>
      <c r="L37" s="46"/>
    </row>
    <row r="38" spans="1:12" ht="12.75">
      <c r="A38" s="83" t="s">
        <v>109</v>
      </c>
      <c r="B38" s="64"/>
      <c r="C38" s="191">
        <v>-97844</v>
      </c>
      <c r="D38" s="192">
        <v>-77677</v>
      </c>
      <c r="F38" s="31"/>
      <c r="G38" s="189"/>
      <c r="H38" s="189"/>
      <c r="I38" s="190"/>
      <c r="J38" s="190"/>
      <c r="K38" s="46"/>
      <c r="L38" s="46"/>
    </row>
    <row r="39" spans="1:12" ht="12.75">
      <c r="A39" s="83" t="s">
        <v>110</v>
      </c>
      <c r="B39" s="64"/>
      <c r="C39" s="191">
        <v>-14829</v>
      </c>
      <c r="D39" s="192">
        <v>-10370</v>
      </c>
      <c r="F39" s="31"/>
      <c r="G39" s="189"/>
      <c r="H39" s="46"/>
      <c r="I39" s="190"/>
      <c r="J39" s="190"/>
      <c r="K39" s="46"/>
      <c r="L39" s="46"/>
    </row>
    <row r="40" spans="1:12" ht="12.75">
      <c r="A40" s="197"/>
      <c r="B40" s="62"/>
      <c r="C40" s="198"/>
      <c r="D40" s="198"/>
      <c r="F40" s="31"/>
      <c r="G40" s="189"/>
      <c r="H40" s="46"/>
      <c r="I40" s="190"/>
      <c r="J40" s="190"/>
      <c r="K40" s="46"/>
      <c r="L40" s="46"/>
    </row>
    <row r="41" spans="1:12" ht="12.75">
      <c r="A41" s="199" t="s">
        <v>111</v>
      </c>
      <c r="B41" s="200"/>
      <c r="C41" s="201">
        <f>+SUM(C43:C48)</f>
        <v>-785655</v>
      </c>
      <c r="D41" s="179">
        <f>+SUM(D43:D48)</f>
        <v>-593131</v>
      </c>
      <c r="F41" s="31"/>
      <c r="G41" s="189"/>
      <c r="H41" s="46"/>
      <c r="I41" s="46"/>
      <c r="J41" s="46"/>
      <c r="K41" s="46"/>
      <c r="L41" s="46"/>
    </row>
    <row r="42" spans="1:12" ht="12.75">
      <c r="A42" s="83"/>
      <c r="B42" s="64"/>
      <c r="C42" s="168"/>
      <c r="D42" s="168"/>
      <c r="F42" s="31"/>
      <c r="G42" s="186"/>
      <c r="H42" s="46"/>
      <c r="I42" s="187"/>
      <c r="J42" s="187"/>
      <c r="K42" s="46"/>
      <c r="L42" s="46"/>
    </row>
    <row r="43" spans="1:12" ht="12.75">
      <c r="A43" s="83" t="s">
        <v>112</v>
      </c>
      <c r="B43" s="64"/>
      <c r="C43" s="191">
        <v>35927</v>
      </c>
      <c r="D43" s="192">
        <v>1112</v>
      </c>
      <c r="F43" s="31"/>
      <c r="G43" s="189"/>
      <c r="H43" s="46"/>
      <c r="I43" s="46"/>
      <c r="J43" s="46"/>
      <c r="K43" s="46"/>
      <c r="L43" s="46"/>
    </row>
    <row r="44" spans="1:12" ht="12.75">
      <c r="A44" s="83" t="s">
        <v>113</v>
      </c>
      <c r="B44" s="64"/>
      <c r="C44" s="191">
        <v>-548296</v>
      </c>
      <c r="D44" s="192">
        <v>-306731</v>
      </c>
      <c r="F44" s="31"/>
      <c r="G44" s="189"/>
      <c r="H44" s="46"/>
      <c r="I44" s="190"/>
      <c r="J44" s="189"/>
      <c r="K44" s="46"/>
      <c r="L44" s="46"/>
    </row>
    <row r="45" spans="1:12" ht="12.75">
      <c r="A45" s="83" t="s">
        <v>114</v>
      </c>
      <c r="B45" s="64"/>
      <c r="C45" s="191">
        <v>-172718</v>
      </c>
      <c r="D45" s="192">
        <v>-118918</v>
      </c>
      <c r="F45" s="31"/>
      <c r="G45" s="189"/>
      <c r="H45" s="46"/>
      <c r="I45" s="190"/>
      <c r="J45" s="190"/>
      <c r="K45" s="46"/>
      <c r="L45" s="46"/>
    </row>
    <row r="46" spans="1:12" ht="12.75">
      <c r="A46" s="83" t="s">
        <v>115</v>
      </c>
      <c r="B46" s="64"/>
      <c r="C46" s="191">
        <v>-99951</v>
      </c>
      <c r="D46" s="192">
        <v>-168945</v>
      </c>
      <c r="F46" s="31"/>
      <c r="G46" s="189"/>
      <c r="H46" s="46"/>
      <c r="I46" s="190"/>
      <c r="J46" s="190"/>
      <c r="K46" s="46"/>
      <c r="L46" s="46"/>
    </row>
    <row r="47" spans="1:12" ht="12.75">
      <c r="A47" s="83" t="s">
        <v>69</v>
      </c>
      <c r="B47" s="64">
        <v>29</v>
      </c>
      <c r="C47" s="191">
        <v>410</v>
      </c>
      <c r="D47" s="192">
        <v>351</v>
      </c>
      <c r="F47" s="31"/>
      <c r="G47" s="189"/>
      <c r="H47" s="46"/>
      <c r="I47" s="190"/>
      <c r="J47" s="190"/>
      <c r="K47" s="46"/>
      <c r="L47" s="46"/>
    </row>
    <row r="48" spans="1:12" ht="24">
      <c r="A48" s="83" t="s">
        <v>172</v>
      </c>
      <c r="B48" s="64"/>
      <c r="C48" s="191">
        <v>-1027</v>
      </c>
      <c r="D48" s="192">
        <v>0</v>
      </c>
      <c r="F48" s="31"/>
      <c r="G48" s="189"/>
      <c r="H48" s="46"/>
      <c r="I48" s="190"/>
      <c r="J48" s="190"/>
      <c r="K48" s="46"/>
      <c r="L48" s="46"/>
    </row>
    <row r="49" spans="1:12" ht="12.75">
      <c r="A49" s="203"/>
      <c r="B49" s="61"/>
      <c r="C49" s="202"/>
      <c r="D49" s="198"/>
      <c r="F49" s="31"/>
      <c r="G49" s="189"/>
      <c r="H49" s="46"/>
      <c r="I49" s="189"/>
      <c r="J49" s="189"/>
      <c r="K49" s="46"/>
      <c r="L49" s="46"/>
    </row>
    <row r="50" spans="1:12" s="16" customFormat="1" ht="12.75">
      <c r="A50" s="199" t="s">
        <v>149</v>
      </c>
      <c r="B50" s="200"/>
      <c r="C50" s="201">
        <f>+SUM(C52:C56)</f>
        <v>-950940</v>
      </c>
      <c r="D50" s="179">
        <f>+SUM(D52:D56)</f>
        <v>-52596</v>
      </c>
      <c r="E50" s="31"/>
      <c r="F50" s="31"/>
      <c r="G50" s="189"/>
      <c r="H50" s="46"/>
      <c r="I50" s="46"/>
      <c r="J50" s="46"/>
      <c r="K50" s="46"/>
      <c r="L50" s="46"/>
    </row>
    <row r="51" spans="1:12" s="8" customFormat="1" ht="12.75">
      <c r="A51" s="204"/>
      <c r="B51" s="152"/>
      <c r="C51" s="169"/>
      <c r="D51" s="169"/>
      <c r="E51" s="31"/>
      <c r="F51" s="31"/>
      <c r="G51" s="186"/>
      <c r="H51" s="46"/>
      <c r="I51" s="187"/>
      <c r="J51" s="187"/>
      <c r="K51" s="46"/>
      <c r="L51" s="46"/>
    </row>
    <row r="52" spans="1:12" s="8" customFormat="1" ht="12.75">
      <c r="A52" s="83" t="s">
        <v>116</v>
      </c>
      <c r="B52" s="151"/>
      <c r="C52" s="191">
        <v>2115930</v>
      </c>
      <c r="D52" s="192">
        <v>2113776</v>
      </c>
      <c r="E52" s="31"/>
      <c r="F52" s="31"/>
      <c r="G52" s="189"/>
      <c r="H52" s="46"/>
      <c r="I52" s="46"/>
      <c r="J52" s="46"/>
      <c r="K52" s="46"/>
      <c r="L52" s="46"/>
    </row>
    <row r="53" spans="1:12" s="8" customFormat="1" ht="12.75">
      <c r="A53" s="83" t="s">
        <v>117</v>
      </c>
      <c r="B53" s="152"/>
      <c r="C53" s="191">
        <v>-2278222</v>
      </c>
      <c r="D53" s="192">
        <v>-1779532</v>
      </c>
      <c r="E53" s="31"/>
      <c r="F53" s="31"/>
      <c r="G53" s="189"/>
      <c r="H53" s="46"/>
      <c r="I53" s="190"/>
      <c r="J53" s="190"/>
      <c r="K53" s="46"/>
      <c r="L53" s="46"/>
    </row>
    <row r="54" spans="1:12" s="8" customFormat="1" ht="12" customHeight="1">
      <c r="A54" s="83" t="s">
        <v>75</v>
      </c>
      <c r="B54" s="152">
        <v>17</v>
      </c>
      <c r="C54" s="191">
        <v>-800075</v>
      </c>
      <c r="D54" s="192">
        <v>-400037</v>
      </c>
      <c r="E54" s="31"/>
      <c r="F54" s="31"/>
      <c r="G54" s="189"/>
      <c r="H54" s="46"/>
      <c r="I54" s="190"/>
      <c r="J54" s="190"/>
      <c r="K54" s="46"/>
      <c r="L54" s="46"/>
    </row>
    <row r="55" spans="1:12" s="8" customFormat="1" ht="12.75">
      <c r="A55" s="83" t="s">
        <v>3</v>
      </c>
      <c r="B55" s="152"/>
      <c r="C55" s="191">
        <v>-49455</v>
      </c>
      <c r="D55" s="192">
        <v>-37310</v>
      </c>
      <c r="E55" s="31"/>
      <c r="F55" s="31"/>
      <c r="G55" s="189"/>
      <c r="H55" s="46"/>
      <c r="I55" s="190"/>
      <c r="J55" s="190"/>
      <c r="K55" s="46"/>
      <c r="L55" s="46"/>
    </row>
    <row r="56" spans="1:12" s="8" customFormat="1" ht="12.75">
      <c r="A56" s="83" t="s">
        <v>4</v>
      </c>
      <c r="B56" s="152"/>
      <c r="C56" s="191">
        <v>60882</v>
      </c>
      <c r="D56" s="192">
        <v>50507</v>
      </c>
      <c r="E56" s="31"/>
      <c r="F56" s="31"/>
      <c r="G56" s="189"/>
      <c r="H56" s="46"/>
      <c r="I56" s="190"/>
      <c r="J56" s="190"/>
      <c r="K56" s="46"/>
      <c r="L56" s="46"/>
    </row>
    <row r="57" spans="1:12" s="8" customFormat="1" ht="12.75">
      <c r="A57" s="204"/>
      <c r="B57" s="152"/>
      <c r="C57" s="169"/>
      <c r="D57" s="169"/>
      <c r="E57" s="31"/>
      <c r="F57" s="31"/>
      <c r="G57" s="189"/>
      <c r="H57" s="46"/>
      <c r="I57" s="190"/>
      <c r="J57" s="190"/>
      <c r="K57" s="46"/>
      <c r="L57" s="46"/>
    </row>
    <row r="58" spans="1:12" s="16" customFormat="1" ht="12.75">
      <c r="A58" s="199" t="s">
        <v>118</v>
      </c>
      <c r="B58" s="200"/>
      <c r="C58" s="201">
        <f>+C5+C41+C50</f>
        <v>-425109</v>
      </c>
      <c r="D58" s="179">
        <f>+D5+D41+D50</f>
        <v>306405</v>
      </c>
      <c r="E58" s="31"/>
      <c r="F58" s="31"/>
      <c r="G58" s="189"/>
      <c r="H58" s="46"/>
      <c r="I58" s="46"/>
      <c r="J58" s="46"/>
      <c r="K58" s="46"/>
      <c r="L58" s="46"/>
    </row>
    <row r="59" spans="1:12" ht="12.75">
      <c r="A59" s="204"/>
      <c r="B59" s="152"/>
      <c r="C59" s="168"/>
      <c r="D59" s="168"/>
      <c r="F59" s="31"/>
      <c r="G59" s="186"/>
      <c r="H59" s="46"/>
      <c r="I59" s="187"/>
      <c r="J59" s="187"/>
      <c r="K59" s="46"/>
      <c r="L59" s="46"/>
    </row>
    <row r="60" spans="1:12" s="8" customFormat="1" ht="12.75">
      <c r="A60" s="199" t="s">
        <v>119</v>
      </c>
      <c r="B60" s="200"/>
      <c r="C60" s="201">
        <v>1802917</v>
      </c>
      <c r="D60" s="179">
        <v>1189032.997</v>
      </c>
      <c r="E60" s="31"/>
      <c r="F60" s="31"/>
      <c r="G60" s="186"/>
      <c r="H60" s="46"/>
      <c r="I60" s="46"/>
      <c r="J60" s="46"/>
      <c r="K60" s="46"/>
      <c r="L60" s="46"/>
    </row>
    <row r="61" spans="1:12" s="8" customFormat="1" ht="12.75">
      <c r="A61" s="204"/>
      <c r="B61" s="152"/>
      <c r="C61" s="169"/>
      <c r="D61" s="169"/>
      <c r="E61" s="31"/>
      <c r="F61" s="31"/>
      <c r="G61" s="186"/>
      <c r="H61" s="46"/>
      <c r="I61" s="187"/>
      <c r="J61" s="187"/>
      <c r="K61" s="46"/>
      <c r="L61" s="46"/>
    </row>
    <row r="62" spans="1:12" s="8" customFormat="1" ht="12.75">
      <c r="A62" s="199" t="s">
        <v>120</v>
      </c>
      <c r="B62" s="200">
        <v>4</v>
      </c>
      <c r="C62" s="201">
        <f>+C58+C60</f>
        <v>1377808</v>
      </c>
      <c r="D62" s="179">
        <f>+D58+D60</f>
        <v>1495437.997</v>
      </c>
      <c r="E62" s="31"/>
      <c r="F62" s="31"/>
      <c r="G62" s="186"/>
      <c r="H62" s="46"/>
      <c r="I62" s="46"/>
      <c r="J62" s="46"/>
      <c r="K62" s="46"/>
      <c r="L62" s="46"/>
    </row>
    <row r="63" spans="1:12" s="8" customFormat="1" ht="12.75">
      <c r="A63" s="17"/>
      <c r="B63" s="18"/>
      <c r="C63" s="19"/>
      <c r="D63" s="20"/>
      <c r="E63" s="34"/>
      <c r="G63" s="158"/>
      <c r="H63" s="158"/>
      <c r="I63" s="159"/>
      <c r="J63" s="159"/>
      <c r="K63" s="46"/>
      <c r="L63" s="46"/>
    </row>
  </sheetData>
  <mergeCells count="1">
    <mergeCell ref="A1:D1"/>
  </mergeCells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Tablosu'!OLE_LINK154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cbiyikli</cp:lastModifiedBy>
  <cp:lastPrinted>2018-04-25T10:18:37Z</cp:lastPrinted>
  <dcterms:created xsi:type="dcterms:W3CDTF">2005-07-26T06:55:04Z</dcterms:created>
  <dcterms:modified xsi:type="dcterms:W3CDTF">2018-10-25T08:24:53Z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