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1385" windowHeight="8925" tabRatio="859"/>
  </bookViews>
  <sheets>
    <sheet name="Varlıklar" sheetId="28" r:id="rId1"/>
    <sheet name="Kaynaklar" sheetId="30" r:id="rId2"/>
    <sheet name="Gelir Tablosu" sheetId="31" r:id="rId3"/>
    <sheet name="Kapsamlı Gelir Tablosu" sheetId="32" r:id="rId4"/>
    <sheet name="Özkaynak Değişim Tablosu" sheetId="33" r:id="rId5"/>
    <sheet name="Nakit Akım Tablosu" sheetId="34" r:id="rId6"/>
  </sheet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AS2DocOpenMode" hidden="1">"AS2DocumentEdit"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41" localSheetId="1">Kaynaklar!$D$25</definedName>
    <definedName name="OLE_LINK43" localSheetId="0">Varlıklar!#REF!</definedName>
    <definedName name="OLE_LINK64" localSheetId="1">Kaynaklar!#REF!</definedName>
    <definedName name="_xlnm.Print_Area" localSheetId="2">'Gelir Tablosu'!$A$1:$F$34</definedName>
    <definedName name="_xlnm.Print_Area" localSheetId="3">'Kapsamlı Gelir Tablosu'!$A$1:$F$23</definedName>
    <definedName name="_xlnm.Print_Area" localSheetId="1">Kaynaklar!$A$1:$D$46</definedName>
    <definedName name="_xlnm.Print_Area" localSheetId="4">'Özkaynak Değişim Tablosu'!$A$1:$K$25</definedName>
    <definedName name="_xlnm.Print_Area" localSheetId="0">Varlıklar!$A$1:$E$28</definedName>
    <definedName name="SAPFuncF4Help" hidden="1">Main.SAPF4Help()</definedName>
    <definedName name="wrn.Aging._.and._.Trend._.Analysis." hidden="1">{#N/A,#N/A,FALSE,"Aging Summary";#N/A,#N/A,FALSE,"Ratio Analysis";#N/A,#N/A,FALSE,"Test 120 Day Accts";#N/A,#N/A,FALSE,"Tickmarks"}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45621"/>
</workbook>
</file>

<file path=xl/calcChain.xml><?xml version="1.0" encoding="utf-8"?>
<calcChain xmlns="http://schemas.openxmlformats.org/spreadsheetml/2006/main">
  <c r="K18" i="33" l="1"/>
  <c r="K19" i="33"/>
  <c r="K16" i="33"/>
  <c r="K14" i="33"/>
  <c r="C26" i="31" l="1"/>
  <c r="D26" i="31"/>
  <c r="E26" i="31"/>
  <c r="F26" i="31"/>
  <c r="C28" i="31"/>
  <c r="D28" i="31"/>
  <c r="E28" i="31"/>
  <c r="F28" i="31"/>
  <c r="C32" i="31"/>
  <c r="D32" i="31"/>
  <c r="E32" i="31"/>
  <c r="F32" i="31"/>
  <c r="C21" i="31"/>
  <c r="D8" i="31"/>
  <c r="C8" i="31"/>
  <c r="D56" i="34" l="1"/>
  <c r="C40" i="34"/>
  <c r="D32" i="34"/>
  <c r="D5" i="34"/>
  <c r="D60" i="34"/>
  <c r="D48" i="34"/>
  <c r="C48" i="34"/>
  <c r="D40" i="34"/>
  <c r="D23" i="34"/>
  <c r="C23" i="34"/>
  <c r="D6" i="34"/>
  <c r="D7" i="34"/>
  <c r="C7" i="34"/>
  <c r="H25" i="33"/>
  <c r="D25" i="33"/>
  <c r="B25" i="33"/>
  <c r="K11" i="33"/>
  <c r="K22" i="33"/>
  <c r="J21" i="33"/>
  <c r="J25" i="33" s="1"/>
  <c r="C6" i="34" s="1"/>
  <c r="C32" i="34" s="1"/>
  <c r="C5" i="34" s="1"/>
  <c r="C56" i="34" s="1"/>
  <c r="C60" i="34" s="1"/>
  <c r="I21" i="33"/>
  <c r="I25" i="33" s="1"/>
  <c r="H21" i="33"/>
  <c r="G21" i="33"/>
  <c r="G25" i="33" s="1"/>
  <c r="F21" i="33"/>
  <c r="F25" i="33" s="1"/>
  <c r="E21" i="33"/>
  <c r="E25" i="33" s="1"/>
  <c r="D21" i="33"/>
  <c r="C21" i="33"/>
  <c r="B21" i="33"/>
  <c r="J14" i="33"/>
  <c r="I14" i="33"/>
  <c r="H14" i="33"/>
  <c r="G14" i="33"/>
  <c r="F14" i="33"/>
  <c r="E14" i="33"/>
  <c r="D14" i="33"/>
  <c r="C14" i="33"/>
  <c r="J9" i="33"/>
  <c r="I9" i="33"/>
  <c r="H9" i="33"/>
  <c r="G9" i="33"/>
  <c r="F9" i="33"/>
  <c r="E9" i="33"/>
  <c r="D9" i="33"/>
  <c r="C9" i="33"/>
  <c r="B9" i="33"/>
  <c r="B14" i="33" s="1"/>
  <c r="K23" i="33"/>
  <c r="K12" i="33"/>
  <c r="K7" i="33"/>
  <c r="K6" i="33"/>
  <c r="F21" i="32"/>
  <c r="E21" i="32"/>
  <c r="D21" i="32"/>
  <c r="C21" i="32"/>
  <c r="D16" i="31"/>
  <c r="C16" i="31"/>
  <c r="C4" i="32"/>
  <c r="C23" i="32" s="1"/>
  <c r="F8" i="31"/>
  <c r="F16" i="31" s="1"/>
  <c r="F21" i="31" s="1"/>
  <c r="F4" i="32" s="1"/>
  <c r="F23" i="32" s="1"/>
  <c r="E8" i="31"/>
  <c r="E16" i="31" s="1"/>
  <c r="D32" i="30"/>
  <c r="C32" i="30"/>
  <c r="D22" i="30"/>
  <c r="D46" i="30" s="1"/>
  <c r="C22" i="30"/>
  <c r="D5" i="30"/>
  <c r="C5" i="30"/>
  <c r="C46" i="30" s="1"/>
  <c r="E18" i="28"/>
  <c r="D18" i="28"/>
  <c r="E5" i="28"/>
  <c r="E28" i="28" s="1"/>
  <c r="D5" i="28"/>
  <c r="D28" i="28" s="1"/>
  <c r="K21" i="33" l="1"/>
  <c r="C25" i="33"/>
  <c r="K25" i="33" s="1"/>
  <c r="E21" i="31"/>
  <c r="E4" i="32" s="1"/>
  <c r="E23" i="32" s="1"/>
  <c r="D21" i="31"/>
  <c r="D4" i="32" s="1"/>
  <c r="D23" i="32" s="1"/>
  <c r="K9" i="33"/>
</calcChain>
</file>

<file path=xl/sharedStrings.xml><?xml version="1.0" encoding="utf-8"?>
<sst xmlns="http://schemas.openxmlformats.org/spreadsheetml/2006/main" count="201" uniqueCount="165">
  <si>
    <t>Diğer dönen varlıklar</t>
  </si>
  <si>
    <t>Dönen varlıklar</t>
  </si>
  <si>
    <t>Duran varlıklar</t>
  </si>
  <si>
    <t>Ödenen faiz</t>
  </si>
  <si>
    <t>Alınan faiz</t>
  </si>
  <si>
    <t>Net dönem karı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</si>
  <si>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</si>
  <si>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</si>
  <si>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</si>
  <si>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</si>
  <si>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</si>
  <si>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</si>
  <si>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</si>
  <si>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</si>
  <si>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</si>
  <si>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</si>
  <si>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</si>
  <si>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</si>
  <si>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</si>
  <si>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</si>
  <si>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</si>
  <si>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</si>
  <si>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</si>
  <si>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</si>
  <si>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</si>
  <si>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</si>
  <si>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</si>
  <si>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</si>
  <si>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</si>
  <si>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</si>
  <si>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</si>
  <si>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</si>
  <si>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</si>
  <si>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</si>
  <si>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</si>
  <si>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</si>
  <si>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</si>
  <si>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</si>
  <si>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</si>
  <si>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</si>
  <si>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</si>
  <si>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</si>
  <si>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</si>
  <si>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</si>
  <si>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</si>
  <si>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</si>
  <si>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</si>
  <si>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Türk Lirası (TL)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</si>
  <si>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</si>
  <si>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</si>
  <si>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</si>
  <si>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</si>
  <si>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</si>
  <si>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</si>
  <si>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</si>
  <si>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</si>
  <si>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>Kısa vadeli karşılıklar</t>
  </si>
  <si>
    <t>Yatırım faaliyetlerinden giderler</t>
  </si>
  <si>
    <t xml:space="preserve"> - Diğer kısa vadeli karşılıklar</t>
  </si>
  <si>
    <t>Ertelenmiş gelirler</t>
  </si>
  <si>
    <t>Notlar</t>
  </si>
  <si>
    <t>Geçmiş dönem bağımsız denetimden geçmiş</t>
  </si>
  <si>
    <t xml:space="preserve">   - İlişkili olmayan taraflardan diğer alacaklar</t>
  </si>
  <si>
    <t xml:space="preserve">  - Dönem vergi gideri</t>
  </si>
  <si>
    <t>Geçmiş
yıllar karları</t>
  </si>
  <si>
    <t xml:space="preserve">    - Nakit akış riskinden korunma (kayıpları)</t>
  </si>
  <si>
    <t>Yatırım faaliyetlerinden gelirler</t>
  </si>
  <si>
    <t>Finansman gelirleri</t>
  </si>
  <si>
    <t>Finansman giderleri</t>
  </si>
  <si>
    <t>1,32 Kr</t>
  </si>
  <si>
    <t>Tanımlanmış fayda planları yeniden ölçüm (kayıpları) / kazançları</t>
  </si>
  <si>
    <t>Alınan temettüler</t>
  </si>
  <si>
    <t>Cari dönem sınırlı denetimden geçmiş</t>
  </si>
  <si>
    <t>Finansman geliri / (gideri) öncesi faaliyet karı</t>
  </si>
  <si>
    <t>Pazarlama  giderleri</t>
  </si>
  <si>
    <t>Ertelenmiş vergi varlığı</t>
  </si>
  <si>
    <t>Kardan ayrılan kısıtlanmış yedekler</t>
  </si>
  <si>
    <t>Kardan ayrılan
kısıtlanmış
yedekler</t>
  </si>
  <si>
    <t>Ödenen temettüler</t>
  </si>
  <si>
    <t>Sınırlı denetimden geçmemiş                      
1 Nisan 2016-
30 Haziran 2016</t>
  </si>
  <si>
    <t>0,74 Kr</t>
  </si>
  <si>
    <t>Sınırlı denetimden geçmiş                      
1 Ocak 2017-
30 Haziran 2017</t>
  </si>
  <si>
    <t>Sınırlı denetimden geçmemiş                      
1 Nisan 2017-
30 Haziran 2017</t>
  </si>
  <si>
    <t>Sınırlı denetimden geçmiş                                 1 Ocak 2016-
30 Haziran 2016</t>
  </si>
  <si>
    <t>1 Ocak 2016 itibarıyla bakiyeler</t>
  </si>
  <si>
    <t xml:space="preserve">1 Ocak 2017 itibarıyla bakiyeler </t>
  </si>
  <si>
    <t>30 Haziran 2017 itibarıyla bakiyeler</t>
  </si>
  <si>
    <t>Cari dönem sınırlı denetimden geçmiş                   30 Haziran 2017</t>
  </si>
  <si>
    <t>Geçmiş dönem sınırlı denetimden geçmiş                   30 Haziran 2016</t>
  </si>
  <si>
    <t>Cari dönem vergisi ile ilgili varlıklar</t>
  </si>
  <si>
    <t xml:space="preserve">      - Çalışanlara sağlanan faydalara ilişkin uzun vadeli 
         karşılıklar</t>
  </si>
  <si>
    <t>Paylara ilişkin primler</t>
  </si>
  <si>
    <t>Kar veya zararda yeniden sınıflandırılacak birikmiş 
diğer kapsamlı gelirler / (giderler)</t>
  </si>
  <si>
    <t>Kar veya zararda yeniden sınıflandırılmayacak birikmiş 
diğer kapsamlı gelirler / (giderler)</t>
  </si>
  <si>
    <t xml:space="preserve">    - Satılmaya hazır finansal varlıkların yeniden 
     değerleme ve / veya sınıflandırma kazançları</t>
  </si>
  <si>
    <t xml:space="preserve">  - Ertelenmiş vergi geliri / (gideri)</t>
  </si>
  <si>
    <t xml:space="preserve">-     </t>
  </si>
  <si>
    <t>1,81 Kr</t>
  </si>
  <si>
    <t>1,03 Kr</t>
  </si>
  <si>
    <t>Kar payları (Not 17)</t>
  </si>
  <si>
    <t>Paylara
İlişkin
Primler</t>
  </si>
  <si>
    <t>Kar veya zararda yeniden sınıflandırılacak birikmiş diğer kapsamlı gelirler ve giderler</t>
  </si>
  <si>
    <t>Satılmaya
hazır finansal
varlıkların yeniden
değerleme ve/veya sınıflandırma kazançları /
(kayıpları)</t>
  </si>
  <si>
    <t>Nakit akış
riskinden
korunma (kayıpları) / 
kazançları</t>
  </si>
  <si>
    <t>Kar veya zarara sınıflandırılmayacak birikmiş diğer kapsamlı gelirler ve giderler</t>
  </si>
  <si>
    <t>Tanımlanmış
fayda planları
yeniden ölçüm
kazançları / 
(kayıpları)</t>
  </si>
  <si>
    <t>Dönem karı</t>
  </si>
  <si>
    <t>Kar veya zararda yeniden sınıflandırılmayacak diğer kapsamlı 
gelire ilişkin vergiler</t>
  </si>
  <si>
    <t>Tanımlanmış fayda planları yeniden ölçüm kazançları / (kayıpları), 
vergi etkisi</t>
  </si>
  <si>
    <t>Satılmaya hazır finansal varlıkların yeniden değerleme ve/veya 
sınıflandırma kazançları / (kayıpları)</t>
  </si>
  <si>
    <t xml:space="preserve">Nakit akış riskinden korunma  kazançları / (kayıpları)
</t>
  </si>
  <si>
    <t>Kar veya zararda yeniden sınıflandırılacak diğer kapsamlı gelire 
ilişkin vergiler</t>
  </si>
  <si>
    <t>Satılmaya hazır finansal varlıkların yeniden değerleme ve/veya 
sınıflandırma kazançları / (kayıpları), vergi etkisi</t>
  </si>
  <si>
    <t>Nakit akış riskinden korunmaya ilişkin diğer kapsamlı gelir, 
vergi etkisi</t>
  </si>
  <si>
    <t>Dönem Net Karı Mutabakatı İle İlgili Düzeltmeler</t>
  </si>
  <si>
    <t>Amortisman ve itfa gideri ile ilgili düzeltmeler</t>
  </si>
  <si>
    <t>Stok değer düşüklüğü ile ilgili düzeltmeler</t>
  </si>
  <si>
    <t>Çalışanlara sağlanan faydalara ilişkin karşılıklar ile ilgili düzeltmeler</t>
  </si>
  <si>
    <t>Dava ve / veya ceza karşılıkları ile ilgili düzeltmeler</t>
  </si>
  <si>
    <t>Garanti karşılıkları ile ilgili düzeltmeler</t>
  </si>
  <si>
    <t>Diğer karşılıklar ile ilgili düzeltmeler</t>
  </si>
  <si>
    <t>Kar payı geliri ile ilgili düzeltmeler</t>
  </si>
  <si>
    <t>Faiz gelirleri ile ilgili düzeltmeler</t>
  </si>
  <si>
    <t>Faiz giderleri ile ilgili düzeltmeler</t>
  </si>
  <si>
    <t>Vergi gideri ile ilgili düzeltmeler</t>
  </si>
  <si>
    <t>Vadeli satışlardan kaynaklanan kazanılmamış finansman geliri</t>
  </si>
  <si>
    <t>Vadeli alımlardan kaynaklanan ertelenmiş finansman gideri</t>
  </si>
  <si>
    <t>Duran varlıkların elden çıkarılmasından kaynaklanan kayıplar ile ilgili düzeltmeler</t>
  </si>
  <si>
    <t>İşletme faaliyetlerinden nakit akışları</t>
  </si>
  <si>
    <t>İşletme Sermayesinde Gerçekleşen Değişimler</t>
  </si>
  <si>
    <t>Ticari alacaklardaki azalış / (artış) ile ilgili düzeltmeler</t>
  </si>
  <si>
    <t>Stoklardaki (artışlar) / azalışlar ile ilgili düzeltmeler</t>
  </si>
  <si>
    <t>Peşin ödenmiş giderlerdeki (artış) / azalış</t>
  </si>
  <si>
    <t>Ticari borçlardaki  artış / (azalış) ile ilgili düzeltmeler</t>
  </si>
  <si>
    <t>Faaliyetlerle ilgili diğer varlıklardaki (artış) / azalış</t>
  </si>
  <si>
    <t>Faaliyetlerle ilgili diğer yükümlülüklerdeki artış / (azalış)</t>
  </si>
  <si>
    <t>Faaliyetlerden Elde Edilen Nakit Akışları</t>
  </si>
  <si>
    <t>Çalışanlara sağlanan faydalara ilişkin karşılıklar kapsamında yapılan ödemeler</t>
  </si>
  <si>
    <t>Diğer karşılıklara ilişkin ödemeler</t>
  </si>
  <si>
    <t>Vergi ödemeleri</t>
  </si>
  <si>
    <t>Yatırım Faaliyetlerinden Kaynaklanan Nakit Akışları</t>
  </si>
  <si>
    <t>Finansman Faaliyetlerinden Nakit Akışları</t>
  </si>
  <si>
    <t>Maddi duran varlıkların satışından kaynaklanan nakit girişleri</t>
  </si>
  <si>
    <t>Maddi duran varlık alımından kaynaklanan nakit çıkışları</t>
  </si>
  <si>
    <t>Maddi olmayan duran varlık alımından kaynaklanan nakit çıkışları</t>
  </si>
  <si>
    <t>Verilen nakit avans ve borçlar</t>
  </si>
  <si>
    <t>Borçlanmadan kaynaklanan nakit girişleri</t>
  </si>
  <si>
    <t>Borç ödemelerine ilişkin nakit çıkışları</t>
  </si>
  <si>
    <t>Nakit ve nakit benzerlerindeki net artış / (azalış)</t>
  </si>
  <si>
    <t>Dönem başı nakit ve nakit benzerleri</t>
  </si>
  <si>
    <t>Dönem sonu nakit ve nakit benzerleri</t>
  </si>
  <si>
    <t>Ford Otomotiv Sanayi A.Ş. 30 Haziran 2017 ve 31 Aralık 2016 tarihleri itibarıyla finansal durum tabloları</t>
  </si>
  <si>
    <t>Ford Otomotiv Sanayi A.Ş. 30 Haziran 2017 ve 2016 tarihlerinde sona eren altı ve üç aylık ara dönemlere ait kar veya zarar tabloları</t>
  </si>
  <si>
    <t>Ford Otomotiv Sanayi A.Ş. 30 Haziran 2017 ve 2016 tarihlerinde sona eren altı ve üç aylık ara dönemlere ait diğer kapsamlı gelir tabloları</t>
  </si>
  <si>
    <t>Ford Otomotiv Sanayi A.Ş. 30 Haziran 2017 ve 2016 tarihlerinde sona eren ara dönemlere ait özkaynak değişim tabloları</t>
  </si>
  <si>
    <t>Ford Otomotiv Sanayi A.Ş. 30 Haziran 2017 ve 2016 tarihlerinde sona eren ara dönemlere ait nakit akış tabloları</t>
  </si>
  <si>
    <t>Sınırlı denetimden 
geçmiş                                 1 Ocak 2016-
30 Haziran 2016</t>
  </si>
  <si>
    <t>Sermaye düzeltme farkları</t>
  </si>
  <si>
    <t xml:space="preserve">     - Diğer uzun vadeli karşılıklar</t>
  </si>
  <si>
    <t xml:space="preserve">     - Tanımlanmış fayda planları yeniden ölçüm (kayıpları)</t>
  </si>
  <si>
    <t>Sürdürülen faaliyetler vergi geliri / (gideri)</t>
  </si>
  <si>
    <t>Nominal değeri 1 Kr olan hisse başına kazanç</t>
  </si>
  <si>
    <t>30 Haziran 2016 itibarıyla bakiyeler</t>
  </si>
  <si>
    <t>Diğer uzun vadeli yükümlülükler</t>
  </si>
  <si>
    <t>Yatırım ya da finansman faaliyetlerinden kaynaklanan nakit akışlarına neden olan diğer kalemlere ilişkin düzeltmeler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</si>
</sst>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\ _T_L_-;\-* #,##0\ _T_L_-;_-* &quot;-&quot;\ _T_L_-;_-@_-"/>
    <numFmt numFmtId="43" formatCode="_-* #,##0.00\ _T_L_-;\-* #,##0.00\ _T_L_-;_-* &quot;-&quot;??\ _T_L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IR£&quot;#,##0.00;[Red]\-&quot;IR£&quot;#,##0.00"/>
    <numFmt numFmtId="169" formatCode="_-&quot;IR£&quot;* #,##0_-;\-&quot;IR£&quot;* #,##0_-;_-&quot;IR£&quot;* &quot;-&quot;_-;_-@_-"/>
    <numFmt numFmtId="170" formatCode="_-&quot;IR£&quot;* #,##0.00_-;\-&quot;IR£&quot;* #,##0.00_-;_-&quot;IR£&quot;* &quot;-&quot;??_-;_-@_-"/>
    <numFmt numFmtId="171" formatCode="&quot;$&quot;\ #,##0_);\(&quot;$&quot;\ #,##0\)"/>
    <numFmt numFmtId="172" formatCode="&quot;$&quot;\ #,##0_);[Red]\(&quot;$&quot;\ #,##0\)"/>
    <numFmt numFmtId="173" formatCode="&quot;$&quot;\ #,##0.00_);\(&quot;$&quot;\ #,##0.00\)"/>
    <numFmt numFmtId="174" formatCode="&quot;$&quot;\ #,##0.00_);[Red]\(&quot;$&quot;\ #,##0.00\)"/>
    <numFmt numFmtId="175" formatCode="_(&quot;$&quot;\ * #,##0_);_(&quot;$&quot;\ * \(#,##0\);_(&quot;$&quot;\ * &quot;-&quot;_);_(@_)"/>
    <numFmt numFmtId="176" formatCode="&quot;$&quot;#,##0.00;[Red]\-&quot;$&quot;#,##0.00"/>
    <numFmt numFmtId="177" formatCode="_-&quot;$&quot;* #,##0_-;\-&quot;$&quot;* #,##0_-;_-&quot;$&quot;* &quot;-&quot;_-;_-@_-"/>
    <numFmt numFmtId="178" formatCode="&quot;$&quot;#,##0.00;[Red]&quot;$&quot;#,##0.00"/>
    <numFmt numFmtId="179" formatCode="#,##0.0_);\(#,##0.0\)"/>
    <numFmt numFmtId="180" formatCode="_ * #,##0_)\ _T_L_ ;_ * \(#,##0\)\ _T_L_ ;_ * &quot;-&quot;_)\ _T_L_ ;_ @_ "/>
    <numFmt numFmtId="181" formatCode="########.00"/>
    <numFmt numFmtId="182" formatCode="#,##0\ &quot;F&quot;;[Red]\-#,##0\ &quot;F&quot;"/>
    <numFmt numFmtId="183" formatCode="#,##0.00\ &quot;F&quot;;[Red]\-#,##0.00\ &quot;F&quot;"/>
    <numFmt numFmtId="184" formatCode="[$-41F]d\ mmmm\ yyyy;@"/>
  </numFmts>
  <fonts count="45">
    <font>
      <sz val="10"/>
      <name val="Tahoma"/>
      <charset val="162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indexed="8"/>
      <name val="Arial"/>
      <family val="2"/>
      <charset val="162"/>
    </font>
    <font>
      <sz val="10"/>
      <name val="Tahoma"/>
      <family val="2"/>
      <charset val="162"/>
    </font>
    <font>
      <sz val="7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>
      <alignment vertical="top"/>
    </xf>
    <xf numFmtId="9" fontId="3" fillId="2" borderId="0"/>
    <xf numFmtId="0" fontId="3" fillId="0" borderId="0"/>
    <xf numFmtId="177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" fillId="0" borderId="0"/>
    <xf numFmtId="0" fontId="6" fillId="0" borderId="0" applyFont="0" applyBorder="0" applyAlignment="0">
      <alignment horizontal="centerContinuous"/>
    </xf>
    <xf numFmtId="0" fontId="7" fillId="1" borderId="0">
      <alignment horizontal="centerContinuous" vertical="center"/>
    </xf>
    <xf numFmtId="179" fontId="8" fillId="5" borderId="1">
      <alignment horizontal="left" vertical="center"/>
    </xf>
    <xf numFmtId="0" fontId="9" fillId="0" borderId="0"/>
    <xf numFmtId="168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72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11" fillId="0" borderId="2">
      <alignment horizont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81" fontId="3" fillId="6" borderId="0" applyFont="0" applyBorder="0"/>
    <xf numFmtId="0" fontId="13" fillId="0" borderId="0" applyNumberFormat="0" applyFill="0" applyBorder="0" applyAlignment="0" applyProtection="0"/>
    <xf numFmtId="14" fontId="14" fillId="0" borderId="0" applyFill="0" applyBorder="0" applyAlignment="0"/>
    <xf numFmtId="15" fontId="15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16" fillId="0" borderId="3">
      <alignment horizontal="center"/>
    </xf>
    <xf numFmtId="3" fontId="17" fillId="0" borderId="0">
      <alignment horizontal="right"/>
    </xf>
    <xf numFmtId="2" fontId="13" fillId="0" borderId="0" applyFill="0" applyBorder="0" applyAlignment="0" applyProtection="0"/>
    <xf numFmtId="38" fontId="18" fillId="6" borderId="0" applyNumberFormat="0" applyBorder="0" applyAlignment="0" applyProtection="0"/>
    <xf numFmtId="0" fontId="19" fillId="0" borderId="4">
      <alignment vertical="center"/>
    </xf>
    <xf numFmtId="0" fontId="20" fillId="7" borderId="0">
      <alignment horizontal="center"/>
    </xf>
    <xf numFmtId="0" fontId="21" fillId="0" borderId="5" applyNumberFormat="0" applyAlignment="0" applyProtection="0">
      <alignment horizontal="left" vertical="center"/>
    </xf>
    <xf numFmtId="0" fontId="22" fillId="1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18" fillId="8" borderId="6" applyNumberFormat="0" applyBorder="0" applyAlignment="0" applyProtection="0"/>
    <xf numFmtId="0" fontId="4" fillId="0" borderId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25" fillId="0" borderId="0">
      <alignment horizontal="center"/>
    </xf>
    <xf numFmtId="0" fontId="26" fillId="0" borderId="7">
      <alignment horizontal="centerContinuous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27" fillId="0" borderId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8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40" fontId="28" fillId="10" borderId="0">
      <alignment horizontal="right"/>
    </xf>
    <xf numFmtId="0" fontId="29" fillId="10" borderId="0">
      <alignment horizontal="right"/>
    </xf>
    <xf numFmtId="0" fontId="30" fillId="10" borderId="3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172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0" fontId="3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0" fillId="0" borderId="8">
      <alignment horizontal="center"/>
    </xf>
    <xf numFmtId="3" fontId="15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3" fillId="9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" fontId="32" fillId="0" borderId="0" applyBorder="0">
      <alignment horizontal="left" vertical="top" wrapText="1"/>
    </xf>
    <xf numFmtId="183" fontId="15" fillId="0" borderId="0">
      <alignment horizontal="center"/>
    </xf>
    <xf numFmtId="49" fontId="14" fillId="0" borderId="0" applyFill="0" applyBorder="0" applyAlignment="0"/>
    <xf numFmtId="174" fontId="2" fillId="0" borderId="0" applyFill="0" applyBorder="0" applyAlignment="0"/>
    <xf numFmtId="175" fontId="2" fillId="0" borderId="0" applyFill="0" applyBorder="0" applyAlignment="0"/>
    <xf numFmtId="0" fontId="13" fillId="0" borderId="9" applyNumberFormat="0" applyFill="0" applyAlignment="0" applyProtection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177">
    <xf numFmtId="0" fontId="0" fillId="0" borderId="0" xfId="0" applyAlignment="1"/>
    <xf numFmtId="0" fontId="40" fillId="0" borderId="0" xfId="121" applyFont="1" applyFill="1" applyAlignment="1">
      <alignment horizontal="right" wrapText="1"/>
    </xf>
    <xf numFmtId="0" fontId="27" fillId="0" borderId="13" xfId="0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 wrapText="1"/>
    </xf>
    <xf numFmtId="0" fontId="27" fillId="0" borderId="12" xfId="0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0" fontId="35" fillId="0" borderId="0" xfId="121" applyFont="1" applyFill="1"/>
    <xf numFmtId="0" fontId="17" fillId="0" borderId="0" xfId="0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right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horizontal="right" vertical="center" wrapText="1"/>
    </xf>
    <xf numFmtId="3" fontId="27" fillId="0" borderId="13" xfId="0" applyNumberFormat="1" applyFont="1" applyFill="1" applyBorder="1" applyAlignment="1">
      <alignment horizontal="right" vertical="center" wrapText="1"/>
    </xf>
    <xf numFmtId="3" fontId="17" fillId="0" borderId="13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0" fontId="17" fillId="0" borderId="13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17" fillId="0" borderId="12" xfId="0" applyNumberFormat="1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 indent="1"/>
    </xf>
    <xf numFmtId="3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left" vertical="center" wrapText="1" indent="1"/>
    </xf>
    <xf numFmtId="0" fontId="37" fillId="0" borderId="0" xfId="122" applyFont="1" applyFill="1" applyBorder="1" applyAlignment="1">
      <alignment horizontal="center" vertical="center" wrapText="1"/>
    </xf>
    <xf numFmtId="0" fontId="35" fillId="0" borderId="0" xfId="122" applyFont="1" applyFill="1" applyBorder="1" applyAlignment="1">
      <alignment horizontal="right" vertical="center" wrapText="1"/>
    </xf>
    <xf numFmtId="184" fontId="36" fillId="0" borderId="12" xfId="122" applyNumberFormat="1" applyFont="1" applyFill="1" applyBorder="1" applyAlignment="1">
      <alignment horizontal="right" vertical="center" wrapText="1"/>
    </xf>
    <xf numFmtId="184" fontId="35" fillId="0" borderId="12" xfId="122" applyNumberFormat="1" applyFont="1" applyFill="1" applyBorder="1" applyAlignment="1">
      <alignment horizontal="right" vertical="center" wrapText="1"/>
    </xf>
    <xf numFmtId="0" fontId="35" fillId="0" borderId="10" xfId="122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right" vertical="center"/>
    </xf>
    <xf numFmtId="0" fontId="35" fillId="0" borderId="0" xfId="70" applyFont="1" applyFill="1" applyAlignment="1">
      <alignment horizontal="center"/>
    </xf>
    <xf numFmtId="3" fontId="17" fillId="0" borderId="0" xfId="0" applyNumberFormat="1" applyFont="1" applyFill="1" applyAlignment="1"/>
    <xf numFmtId="0" fontId="17" fillId="0" borderId="0" xfId="0" applyFont="1" applyFill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9" xfId="0" applyFont="1" applyFill="1" applyBorder="1" applyAlignment="1">
      <alignment horizontal="right" vertical="center" wrapText="1"/>
    </xf>
    <xf numFmtId="0" fontId="27" fillId="0" borderId="12" xfId="121" applyFont="1" applyFill="1" applyBorder="1" applyAlignment="1">
      <alignment horizontal="right" wrapText="1"/>
    </xf>
    <xf numFmtId="0" fontId="35" fillId="0" borderId="0" xfId="121" applyFont="1" applyFill="1" applyAlignment="1">
      <alignment horizontal="center" vertical="top" wrapText="1"/>
    </xf>
    <xf numFmtId="0" fontId="17" fillId="0" borderId="0" xfId="0" applyFont="1" applyFill="1" applyAlignment="1"/>
    <xf numFmtId="0" fontId="27" fillId="0" borderId="12" xfId="122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7" fillId="0" borderId="13" xfId="0" applyFont="1" applyFill="1" applyBorder="1" applyAlignment="1">
      <alignment vertical="center"/>
    </xf>
    <xf numFmtId="9" fontId="17" fillId="0" borderId="0" xfId="124" applyFont="1" applyFill="1" applyAlignment="1"/>
    <xf numFmtId="0" fontId="17" fillId="0" borderId="0" xfId="0" applyFont="1" applyFill="1" applyAlignment="1">
      <alignment vertical="center"/>
    </xf>
    <xf numFmtId="0" fontId="27" fillId="0" borderId="12" xfId="0" applyFont="1" applyFill="1" applyBorder="1" applyAlignment="1">
      <alignment vertical="center"/>
    </xf>
    <xf numFmtId="3" fontId="17" fillId="0" borderId="13" xfId="0" applyNumberFormat="1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vertical="center"/>
    </xf>
    <xf numFmtId="0" fontId="35" fillId="0" borderId="0" xfId="70" applyFont="1" applyFill="1"/>
    <xf numFmtId="3" fontId="27" fillId="0" borderId="13" xfId="0" applyNumberFormat="1" applyFont="1" applyFill="1" applyBorder="1" applyAlignment="1">
      <alignment horizontal="right" vertical="center"/>
    </xf>
    <xf numFmtId="3" fontId="35" fillId="0" borderId="0" xfId="70" applyNumberFormat="1" applyFont="1" applyFill="1"/>
    <xf numFmtId="9" fontId="35" fillId="0" borderId="0" xfId="124" applyFont="1" applyFill="1"/>
    <xf numFmtId="0" fontId="17" fillId="0" borderId="0" xfId="0" applyFont="1" applyFill="1" applyAlignment="1">
      <alignment horizontal="left" vertical="center" indent="2"/>
    </xf>
    <xf numFmtId="0" fontId="17" fillId="0" borderId="0" xfId="0" applyFont="1" applyFill="1" applyAlignment="1">
      <alignment horizontal="left" vertical="center" indent="1"/>
    </xf>
    <xf numFmtId="0" fontId="17" fillId="0" borderId="0" xfId="70" applyFont="1" applyFill="1"/>
    <xf numFmtId="0" fontId="17" fillId="0" borderId="12" xfId="0" applyFont="1" applyFill="1" applyBorder="1" applyAlignment="1">
      <alignment vertical="center"/>
    </xf>
    <xf numFmtId="0" fontId="35" fillId="0" borderId="0" xfId="70" applyFont="1" applyFill="1" applyBorder="1"/>
    <xf numFmtId="0" fontId="2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3" fontId="17" fillId="0" borderId="13" xfId="0" applyNumberFormat="1" applyFont="1" applyFill="1" applyBorder="1" applyAlignment="1"/>
    <xf numFmtId="3" fontId="27" fillId="0" borderId="0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/>
    <xf numFmtId="0" fontId="17" fillId="0" borderId="12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right" wrapText="1"/>
    </xf>
    <xf numFmtId="0" fontId="27" fillId="0" borderId="9" xfId="0" applyFont="1" applyFill="1" applyBorder="1" applyAlignment="1">
      <alignment vertical="center" wrapText="1"/>
    </xf>
    <xf numFmtId="0" fontId="38" fillId="0" borderId="0" xfId="70" applyFont="1" applyFill="1" applyAlignment="1">
      <alignment horizontal="left" vertical="center" wrapText="1"/>
    </xf>
    <xf numFmtId="0" fontId="39" fillId="0" borderId="0" xfId="70" applyFont="1" applyFill="1" applyAlignment="1">
      <alignment horizontal="right" vertical="center" wrapText="1"/>
    </xf>
    <xf numFmtId="0" fontId="38" fillId="0" borderId="0" xfId="70" applyFont="1" applyFill="1" applyAlignment="1">
      <alignment horizontal="left" vertical="top" wrapText="1" indent="1"/>
    </xf>
    <xf numFmtId="0" fontId="39" fillId="0" borderId="0" xfId="70" applyFont="1" applyFill="1" applyAlignment="1">
      <alignment horizontal="center" wrapText="1"/>
    </xf>
    <xf numFmtId="0" fontId="27" fillId="0" borderId="13" xfId="0" applyFont="1" applyFill="1" applyBorder="1" applyAlignment="1"/>
    <xf numFmtId="0" fontId="35" fillId="0" borderId="13" xfId="70" applyFont="1" applyFill="1" applyBorder="1"/>
    <xf numFmtId="0" fontId="35" fillId="0" borderId="6" xfId="70" applyFont="1" applyFill="1" applyBorder="1"/>
    <xf numFmtId="0" fontId="36" fillId="0" borderId="0" xfId="70" applyFont="1" applyFill="1"/>
    <xf numFmtId="0" fontId="27" fillId="0" borderId="13" xfId="0" applyFont="1" applyFill="1" applyBorder="1" applyAlignment="1">
      <alignment horizontal="left" vertical="center" wrapText="1" indent="1"/>
    </xf>
    <xf numFmtId="0" fontId="36" fillId="0" borderId="0" xfId="122" applyFont="1" applyFill="1" applyBorder="1" applyAlignment="1">
      <alignment horizontal="right" vertical="center" wrapText="1"/>
    </xf>
    <xf numFmtId="3" fontId="27" fillId="0" borderId="0" xfId="0" applyNumberFormat="1" applyFont="1" applyFill="1" applyAlignment="1"/>
    <xf numFmtId="3" fontId="27" fillId="0" borderId="13" xfId="0" applyNumberFormat="1" applyFont="1" applyFill="1" applyBorder="1" applyAlignment="1"/>
    <xf numFmtId="3" fontId="27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left" vertical="center" wrapText="1" indent="1"/>
    </xf>
    <xf numFmtId="0" fontId="35" fillId="0" borderId="9" xfId="70" applyFont="1" applyFill="1" applyBorder="1"/>
    <xf numFmtId="165" fontId="17" fillId="0" borderId="13" xfId="0" applyNumberFormat="1" applyFont="1" applyFill="1" applyBorder="1" applyAlignment="1">
      <alignment horizontal="right" vertical="center" wrapText="1"/>
    </xf>
    <xf numFmtId="165" fontId="27" fillId="0" borderId="13" xfId="0" applyNumberFormat="1" applyFont="1" applyFill="1" applyBorder="1" applyAlignment="1">
      <alignment horizontal="right" vertical="center" wrapText="1"/>
    </xf>
    <xf numFmtId="165" fontId="27" fillId="0" borderId="0" xfId="0" applyNumberFormat="1" applyFont="1" applyFill="1" applyBorder="1" applyAlignment="1">
      <alignment horizontal="right" vertical="center" wrapText="1"/>
    </xf>
    <xf numFmtId="0" fontId="35" fillId="0" borderId="13" xfId="122" applyFont="1" applyFill="1" applyBorder="1" applyAlignment="1">
      <alignment horizontal="right" wrapText="1"/>
    </xf>
    <xf numFmtId="0" fontId="17" fillId="0" borderId="12" xfId="121" applyFont="1" applyFill="1" applyBorder="1" applyAlignment="1">
      <alignment horizontal="right" wrapText="1"/>
    </xf>
    <xf numFmtId="0" fontId="36" fillId="0" borderId="6" xfId="70" applyFont="1" applyFill="1" applyBorder="1" applyAlignment="1">
      <alignment horizontal="center" wrapText="1"/>
    </xf>
    <xf numFmtId="0" fontId="36" fillId="0" borderId="12" xfId="122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wrapText="1"/>
    </xf>
    <xf numFmtId="0" fontId="35" fillId="0" borderId="0" xfId="121" applyFont="1" applyFill="1" applyAlignment="1">
      <alignment horizontal="left" wrapText="1"/>
    </xf>
    <xf numFmtId="0" fontId="27" fillId="0" borderId="0" xfId="0" applyFont="1" applyFill="1" applyAlignment="1">
      <alignment horizontal="left" vertical="center" wrapText="1" indent="1"/>
    </xf>
    <xf numFmtId="0" fontId="27" fillId="0" borderId="12" xfId="121" applyFont="1" applyFill="1" applyBorder="1" applyAlignment="1">
      <alignment horizont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0" fontId="36" fillId="0" borderId="13" xfId="122" applyFont="1" applyFill="1" applyBorder="1" applyAlignment="1">
      <alignment horizontal="right" wrapText="1"/>
    </xf>
    <xf numFmtId="0" fontId="27" fillId="0" borderId="13" xfId="0" applyFont="1" applyFill="1" applyBorder="1" applyAlignment="1">
      <alignment horizontal="left" wrapText="1" indent="1"/>
    </xf>
    <xf numFmtId="0" fontId="36" fillId="0" borderId="0" xfId="121" applyFont="1" applyFill="1" applyBorder="1"/>
    <xf numFmtId="0" fontId="27" fillId="0" borderId="9" xfId="0" applyFont="1" applyFill="1" applyBorder="1" applyAlignment="1">
      <alignment horizontal="left" vertical="center" wrapText="1" indent="1"/>
    </xf>
    <xf numFmtId="3" fontId="27" fillId="0" borderId="9" xfId="0" applyNumberFormat="1" applyFont="1" applyFill="1" applyBorder="1" applyAlignment="1">
      <alignment horizontal="right" vertical="center" wrapText="1"/>
    </xf>
    <xf numFmtId="165" fontId="27" fillId="0" borderId="9" xfId="0" applyNumberFormat="1" applyFont="1" applyFill="1" applyBorder="1" applyAlignment="1">
      <alignment horizontal="right" vertical="center" wrapText="1"/>
    </xf>
    <xf numFmtId="4" fontId="27" fillId="0" borderId="9" xfId="0" applyNumberFormat="1" applyFont="1" applyFill="1" applyBorder="1" applyAlignment="1">
      <alignment horizontal="right"/>
    </xf>
    <xf numFmtId="4" fontId="17" fillId="0" borderId="9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 wrapText="1" indent="1"/>
    </xf>
    <xf numFmtId="0" fontId="36" fillId="0" borderId="11" xfId="70" applyFont="1" applyFill="1" applyBorder="1" applyAlignment="1">
      <alignment horizontal="right" wrapText="1"/>
    </xf>
    <xf numFmtId="0" fontId="36" fillId="0" borderId="0" xfId="70" applyFont="1" applyFill="1" applyBorder="1" applyAlignment="1">
      <alignment horizontal="right" wrapText="1"/>
    </xf>
    <xf numFmtId="0" fontId="36" fillId="0" borderId="17" xfId="70" applyFont="1" applyFill="1" applyBorder="1" applyAlignment="1">
      <alignment horizontal="right" wrapText="1"/>
    </xf>
    <xf numFmtId="0" fontId="36" fillId="0" borderId="10" xfId="122" applyFont="1" applyFill="1" applyBorder="1" applyAlignment="1">
      <alignment horizontal="right" vertical="center" wrapText="1"/>
    </xf>
    <xf numFmtId="0" fontId="35" fillId="0" borderId="10" xfId="122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horizontal="center" vertical="center" wrapText="1"/>
    </xf>
    <xf numFmtId="165" fontId="27" fillId="0" borderId="0" xfId="0" applyNumberFormat="1" applyFont="1" applyFill="1" applyAlignment="1">
      <alignment vertical="center"/>
    </xf>
    <xf numFmtId="165" fontId="27" fillId="0" borderId="13" xfId="0" applyNumberFormat="1" applyFont="1" applyFill="1" applyBorder="1" applyAlignment="1">
      <alignment vertical="center"/>
    </xf>
    <xf numFmtId="0" fontId="36" fillId="0" borderId="18" xfId="70" applyFont="1" applyFill="1" applyBorder="1" applyAlignment="1">
      <alignment horizontal="right" wrapText="1"/>
    </xf>
    <xf numFmtId="165" fontId="17" fillId="0" borderId="0" xfId="0" applyNumberFormat="1" applyFont="1" applyFill="1" applyAlignment="1"/>
    <xf numFmtId="165" fontId="17" fillId="0" borderId="12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top" wrapText="1"/>
    </xf>
    <xf numFmtId="165" fontId="27" fillId="0" borderId="0" xfId="0" applyNumberFormat="1" applyFont="1" applyFill="1" applyAlignment="1"/>
    <xf numFmtId="0" fontId="17" fillId="0" borderId="0" xfId="121" applyFont="1" applyFill="1" applyAlignment="1">
      <alignment horizontal="right" wrapText="1"/>
    </xf>
    <xf numFmtId="0" fontId="36" fillId="0" borderId="13" xfId="70" applyFont="1" applyFill="1" applyBorder="1" applyAlignment="1">
      <alignment horizontal="left" wrapText="1"/>
    </xf>
    <xf numFmtId="0" fontId="36" fillId="0" borderId="13" xfId="70" applyFont="1" applyFill="1" applyBorder="1" applyAlignment="1">
      <alignment horizontal="center" wrapText="1"/>
    </xf>
    <xf numFmtId="0" fontId="36" fillId="0" borderId="0" xfId="70" applyFont="1" applyFill="1" applyAlignment="1">
      <alignment vertical="center" wrapText="1"/>
    </xf>
    <xf numFmtId="0" fontId="36" fillId="0" borderId="0" xfId="70" applyFont="1" applyFill="1" applyAlignment="1">
      <alignment horizontal="right" vertical="center" wrapText="1"/>
    </xf>
    <xf numFmtId="0" fontId="35" fillId="0" borderId="0" xfId="70" applyFont="1" applyFill="1" applyAlignment="1">
      <alignment horizontal="right" vertical="center" wrapText="1"/>
    </xf>
    <xf numFmtId="3" fontId="35" fillId="0" borderId="0" xfId="70" applyNumberFormat="1" applyFont="1" applyFill="1" applyBorder="1"/>
    <xf numFmtId="0" fontId="35" fillId="0" borderId="13" xfId="7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 vertical="center" wrapText="1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165" fontId="27" fillId="0" borderId="12" xfId="0" applyNumberFormat="1" applyFont="1" applyFill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center" vertical="center"/>
    </xf>
    <xf numFmtId="165" fontId="27" fillId="0" borderId="9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wrapText="1" indent="1"/>
    </xf>
    <xf numFmtId="0" fontId="35" fillId="0" borderId="0" xfId="70" applyFont="1" applyFill="1" applyAlignment="1">
      <alignment horizontal="left"/>
    </xf>
    <xf numFmtId="0" fontId="17" fillId="0" borderId="0" xfId="0" applyFont="1" applyFill="1" applyBorder="1" applyAlignment="1">
      <alignment horizontal="right" vertical="center" wrapText="1"/>
    </xf>
    <xf numFmtId="0" fontId="35" fillId="0" borderId="0" xfId="121" applyFont="1" applyFill="1" applyBorder="1" applyAlignment="1">
      <alignment horizontal="left" wrapText="1"/>
    </xf>
    <xf numFmtId="0" fontId="35" fillId="0" borderId="0" xfId="121" applyFont="1" applyFill="1" applyBorder="1" applyAlignment="1">
      <alignment horizontal="center"/>
    </xf>
    <xf numFmtId="0" fontId="36" fillId="0" borderId="0" xfId="121" applyFont="1" applyFill="1" applyBorder="1" applyAlignment="1">
      <alignment horizontal="right" wrapText="1"/>
    </xf>
    <xf numFmtId="0" fontId="17" fillId="0" borderId="0" xfId="121" applyFont="1" applyFill="1" applyBorder="1" applyAlignment="1">
      <alignment horizontal="right" wrapText="1"/>
    </xf>
    <xf numFmtId="0" fontId="17" fillId="0" borderId="13" xfId="0" applyFont="1" applyFill="1" applyBorder="1" applyAlignment="1">
      <alignment horizontal="right" vertical="center" wrapText="1"/>
    </xf>
    <xf numFmtId="0" fontId="35" fillId="0" borderId="0" xfId="70" applyFont="1" applyFill="1" applyAlignment="1"/>
    <xf numFmtId="0" fontId="27" fillId="0" borderId="1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165" fontId="17" fillId="0" borderId="0" xfId="0" applyNumberFormat="1" applyFont="1" applyFill="1" applyAlignment="1">
      <alignment horizontal="right" vertical="center"/>
    </xf>
    <xf numFmtId="0" fontId="35" fillId="0" borderId="0" xfId="70" applyFont="1" applyFill="1" applyAlignment="1">
      <alignment vertical="center"/>
    </xf>
    <xf numFmtId="165" fontId="27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right" vertical="center"/>
    </xf>
    <xf numFmtId="3" fontId="27" fillId="0" borderId="14" xfId="0" applyNumberFormat="1" applyFont="1" applyFill="1" applyBorder="1" applyAlignment="1">
      <alignment horizontal="right" vertical="center"/>
    </xf>
    <xf numFmtId="3" fontId="17" fillId="0" borderId="14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center"/>
    </xf>
    <xf numFmtId="0" fontId="0" fillId="0" borderId="0" xfId="0" applyFill="1" applyAlignment="1"/>
    <xf numFmtId="3" fontId="44" fillId="0" borderId="0" xfId="0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>
      <alignment vertical="center"/>
    </xf>
    <xf numFmtId="0" fontId="27" fillId="0" borderId="0" xfId="70" applyFont="1" applyFill="1"/>
    <xf numFmtId="0" fontId="42" fillId="0" borderId="0" xfId="0" applyFont="1" applyFill="1" applyAlignment="1">
      <alignment vertical="center"/>
    </xf>
    <xf numFmtId="165" fontId="27" fillId="0" borderId="0" xfId="0" applyNumberFormat="1" applyFont="1" applyFill="1" applyAlignment="1">
      <alignment horizontal="right" wrapText="1"/>
    </xf>
    <xf numFmtId="165" fontId="17" fillId="0" borderId="0" xfId="0" applyNumberFormat="1" applyFont="1" applyFill="1" applyBorder="1" applyAlignment="1">
      <alignment horizontal="right" wrapText="1"/>
    </xf>
    <xf numFmtId="0" fontId="27" fillId="0" borderId="12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/>
    </xf>
    <xf numFmtId="0" fontId="36" fillId="0" borderId="15" xfId="70" applyFont="1" applyFill="1" applyBorder="1" applyAlignment="1">
      <alignment horizontal="center" wrapText="1"/>
    </xf>
    <xf numFmtId="0" fontId="36" fillId="0" borderId="16" xfId="70" applyFont="1" applyFill="1" applyBorder="1" applyAlignment="1">
      <alignment horizontal="center" wrapText="1"/>
    </xf>
    <xf numFmtId="0" fontId="36" fillId="0" borderId="15" xfId="70" applyFont="1" applyFill="1" applyBorder="1" applyAlignment="1">
      <alignment horizontal="center"/>
    </xf>
    <xf numFmtId="0" fontId="36" fillId="0" borderId="16" xfId="70" applyFont="1" applyFill="1" applyBorder="1" applyAlignment="1">
      <alignment horizontal="center"/>
    </xf>
  </cellXfs>
  <cellStyles count="125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2" xfId="70"/>
    <cellStyle name="Normal 2 2" xfId="121"/>
    <cellStyle name="Normal 3" xfId="71"/>
    <cellStyle name="Normal 4" xfId="72"/>
    <cellStyle name="Normal 5" xfId="73"/>
    <cellStyle name="Normal 6" xfId="119"/>
    <cellStyle name="Normal 7" xfId="122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" xfId="124" builtinId="5"/>
    <cellStyle name="Percent [0]" xfId="87"/>
    <cellStyle name="Percent [00]" xfId="88"/>
    <cellStyle name="Percent [2]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abSelected="1" view="pageBreakPreview" zoomScale="90" zoomScaleNormal="100" zoomScaleSheetLayoutView="90" workbookViewId="0">
      <selection activeCell="M23" sqref="M23"/>
    </sheetView>
  </sheetViews>
  <sheetFormatPr defaultColWidth="9.140625" defaultRowHeight="12"/>
  <cols>
    <col min="1" max="1" width="5.5703125" style="45" customWidth="1"/>
    <col min="2" max="2" width="45.140625" style="45" customWidth="1"/>
    <col min="3" max="3" width="11" style="45" customWidth="1"/>
    <col min="4" max="5" width="21.140625" style="45" customWidth="1"/>
    <col min="6" max="6" width="5" style="45" customWidth="1"/>
    <col min="7" max="16384" width="9.140625" style="45"/>
  </cols>
  <sheetData>
    <row r="1" spans="2:6" ht="23.45" customHeight="1">
      <c r="B1" s="171" t="s">
        <v>151</v>
      </c>
      <c r="C1" s="171"/>
      <c r="D1" s="171"/>
      <c r="E1" s="171"/>
    </row>
    <row r="2" spans="2:6" ht="30.75" customHeight="1">
      <c r="C2" s="30"/>
      <c r="D2" s="84" t="s">
        <v>72</v>
      </c>
      <c r="E2" s="31" t="s">
        <v>61</v>
      </c>
    </row>
    <row r="3" spans="2:6">
      <c r="B3" s="46" t="s">
        <v>47</v>
      </c>
      <c r="C3" s="99" t="s">
        <v>60</v>
      </c>
      <c r="D3" s="32">
        <v>42916</v>
      </c>
      <c r="E3" s="33">
        <v>42735</v>
      </c>
    </row>
    <row r="4" spans="2:6" ht="26.25" customHeight="1">
      <c r="B4" s="47" t="s">
        <v>6</v>
      </c>
      <c r="C4" s="34"/>
      <c r="D4" s="117"/>
      <c r="E4" s="118"/>
    </row>
    <row r="5" spans="2:6" ht="15" customHeight="1">
      <c r="B5" s="48" t="s">
        <v>1</v>
      </c>
      <c r="C5" s="2"/>
      <c r="D5" s="55">
        <f>SUM(D7:D16)</f>
        <v>5578640632</v>
      </c>
      <c r="E5" s="52">
        <f>SUM(E7:E16)</f>
        <v>4675977017</v>
      </c>
      <c r="F5" s="49"/>
    </row>
    <row r="6" spans="2:6">
      <c r="B6" s="50"/>
      <c r="C6" s="4"/>
      <c r="D6" s="5"/>
      <c r="E6" s="3"/>
      <c r="F6" s="49"/>
    </row>
    <row r="7" spans="2:6" ht="15" customHeight="1">
      <c r="B7" s="50" t="s">
        <v>24</v>
      </c>
      <c r="C7" s="4">
        <v>4</v>
      </c>
      <c r="D7" s="6">
        <v>1736931123</v>
      </c>
      <c r="E7" s="3">
        <v>1189032567</v>
      </c>
      <c r="F7" s="49"/>
    </row>
    <row r="8" spans="2:6" ht="15" customHeight="1">
      <c r="B8" s="50" t="s">
        <v>7</v>
      </c>
      <c r="C8" s="4"/>
      <c r="D8" s="5"/>
      <c r="E8" s="4"/>
      <c r="F8" s="49"/>
    </row>
    <row r="9" spans="2:6" ht="15" customHeight="1">
      <c r="B9" s="50" t="s">
        <v>25</v>
      </c>
      <c r="C9" s="4">
        <v>26</v>
      </c>
      <c r="D9" s="6">
        <v>1394709874</v>
      </c>
      <c r="E9" s="3">
        <v>1362948717</v>
      </c>
      <c r="F9" s="49"/>
    </row>
    <row r="10" spans="2:6" ht="15" customHeight="1">
      <c r="B10" s="50" t="s">
        <v>38</v>
      </c>
      <c r="C10" s="4">
        <v>7</v>
      </c>
      <c r="D10" s="6">
        <v>782683001</v>
      </c>
      <c r="E10" s="3">
        <v>794771069</v>
      </c>
      <c r="F10" s="49"/>
    </row>
    <row r="11" spans="2:6" ht="15" customHeight="1">
      <c r="B11" s="50" t="s">
        <v>8</v>
      </c>
      <c r="C11" s="4"/>
      <c r="D11" s="5"/>
      <c r="E11" s="4"/>
      <c r="F11" s="49"/>
    </row>
    <row r="12" spans="2:6" ht="15" customHeight="1">
      <c r="B12" s="50" t="s">
        <v>62</v>
      </c>
      <c r="C12" s="4">
        <v>8</v>
      </c>
      <c r="D12" s="6">
        <v>1838084</v>
      </c>
      <c r="E12" s="3">
        <v>503875</v>
      </c>
      <c r="F12" s="49"/>
    </row>
    <row r="13" spans="2:6" ht="15" customHeight="1">
      <c r="B13" s="50" t="s">
        <v>9</v>
      </c>
      <c r="C13" s="4">
        <v>9</v>
      </c>
      <c r="D13" s="6">
        <v>1255898715</v>
      </c>
      <c r="E13" s="3">
        <v>1054426362</v>
      </c>
      <c r="F13" s="49"/>
    </row>
    <row r="14" spans="2:6" ht="15" customHeight="1">
      <c r="B14" s="50" t="s">
        <v>39</v>
      </c>
      <c r="C14" s="4">
        <v>12</v>
      </c>
      <c r="D14" s="6">
        <v>94953636</v>
      </c>
      <c r="E14" s="3">
        <v>59011310</v>
      </c>
      <c r="F14" s="49"/>
    </row>
    <row r="15" spans="2:6" ht="15" customHeight="1">
      <c r="B15" s="50" t="s">
        <v>0</v>
      </c>
      <c r="C15" s="4">
        <v>16</v>
      </c>
      <c r="D15" s="6">
        <v>309142252</v>
      </c>
      <c r="E15" s="3">
        <v>213525972</v>
      </c>
      <c r="F15" s="49"/>
    </row>
    <row r="16" spans="2:6" ht="15" customHeight="1">
      <c r="B16" s="45" t="s">
        <v>89</v>
      </c>
      <c r="C16" s="45">
        <v>24</v>
      </c>
      <c r="D16" s="6">
        <v>2483947</v>
      </c>
      <c r="E16" s="3">
        <v>1757145</v>
      </c>
      <c r="F16" s="49"/>
    </row>
    <row r="17" spans="2:6">
      <c r="B17" s="51"/>
      <c r="C17" s="8"/>
      <c r="D17" s="13"/>
      <c r="E17" s="14"/>
      <c r="F17" s="49"/>
    </row>
    <row r="18" spans="2:6" ht="15" customHeight="1">
      <c r="B18" s="48" t="s">
        <v>2</v>
      </c>
      <c r="C18" s="19"/>
      <c r="D18" s="55">
        <f>SUM(D20:D26)</f>
        <v>4778043592</v>
      </c>
      <c r="E18" s="52">
        <f>SUM(E20:E26)</f>
        <v>4610175096</v>
      </c>
      <c r="F18" s="49"/>
    </row>
    <row r="19" spans="2:6" ht="15" customHeight="1">
      <c r="B19" s="50"/>
      <c r="C19" s="4"/>
      <c r="D19" s="18"/>
      <c r="E19" s="11"/>
      <c r="F19" s="49"/>
    </row>
    <row r="20" spans="2:6" ht="15" customHeight="1">
      <c r="B20" s="50" t="s">
        <v>10</v>
      </c>
      <c r="C20" s="45">
        <v>5</v>
      </c>
      <c r="D20" s="6">
        <v>15578389</v>
      </c>
      <c r="E20" s="3">
        <v>18755930</v>
      </c>
      <c r="F20" s="49"/>
    </row>
    <row r="21" spans="2:6" ht="15" customHeight="1">
      <c r="B21" s="50" t="s">
        <v>7</v>
      </c>
      <c r="D21" s="5"/>
      <c r="F21" s="49"/>
    </row>
    <row r="22" spans="2:6" ht="15" customHeight="1">
      <c r="B22" s="50" t="s">
        <v>38</v>
      </c>
      <c r="C22" s="45">
        <v>7</v>
      </c>
      <c r="D22" s="6">
        <v>1740717</v>
      </c>
      <c r="E22" s="3">
        <v>1464369</v>
      </c>
      <c r="F22" s="49"/>
    </row>
    <row r="23" spans="2:6" ht="15" customHeight="1">
      <c r="B23" s="50" t="s">
        <v>11</v>
      </c>
      <c r="C23" s="45">
        <v>10</v>
      </c>
      <c r="D23" s="6">
        <v>3286890327</v>
      </c>
      <c r="E23" s="3">
        <v>3302744781</v>
      </c>
      <c r="F23" s="49"/>
    </row>
    <row r="24" spans="2:6" ht="15" customHeight="1">
      <c r="B24" s="50" t="s">
        <v>26</v>
      </c>
      <c r="C24" s="45">
        <v>11</v>
      </c>
      <c r="D24" s="6">
        <v>602043675</v>
      </c>
      <c r="E24" s="3">
        <v>552563438</v>
      </c>
      <c r="F24" s="49"/>
    </row>
    <row r="25" spans="2:6" ht="15" customHeight="1">
      <c r="B25" s="50" t="s">
        <v>39</v>
      </c>
      <c r="C25" s="45">
        <v>12</v>
      </c>
      <c r="D25" s="6">
        <v>286378046</v>
      </c>
      <c r="E25" s="3">
        <v>178332944</v>
      </c>
      <c r="F25" s="49"/>
    </row>
    <row r="26" spans="2:6" ht="15" customHeight="1">
      <c r="B26" s="50" t="s">
        <v>75</v>
      </c>
      <c r="C26" s="45">
        <v>24</v>
      </c>
      <c r="D26" s="6">
        <v>585412438</v>
      </c>
      <c r="E26" s="3">
        <v>556313634</v>
      </c>
      <c r="F26" s="49"/>
    </row>
    <row r="27" spans="2:6">
      <c r="B27" s="51"/>
      <c r="C27" s="65"/>
      <c r="D27" s="9"/>
      <c r="E27" s="35"/>
      <c r="F27" s="49"/>
    </row>
    <row r="28" spans="2:6" ht="15" customHeight="1" thickBot="1">
      <c r="B28" s="53" t="s">
        <v>12</v>
      </c>
      <c r="C28" s="70"/>
      <c r="D28" s="160">
        <f>+D5+D18</f>
        <v>10356684224</v>
      </c>
      <c r="E28" s="161">
        <f>+E5+E18</f>
        <v>9286152113</v>
      </c>
      <c r="F28" s="49"/>
    </row>
    <row r="29" spans="2:6" ht="12.75" thickTop="1">
      <c r="D29" s="37"/>
    </row>
  </sheetData>
  <mergeCells count="1">
    <mergeCell ref="B1:E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view="pageBreakPreview" zoomScale="90" zoomScaleNormal="90" zoomScaleSheetLayoutView="90" workbookViewId="0">
      <selection activeCell="M23" sqref="M23"/>
    </sheetView>
  </sheetViews>
  <sheetFormatPr defaultRowHeight="12"/>
  <cols>
    <col min="1" max="1" width="54.140625" style="54" customWidth="1"/>
    <col min="2" max="2" width="11" style="36" customWidth="1"/>
    <col min="3" max="4" width="21.140625" style="36" customWidth="1"/>
    <col min="5" max="5" width="4.42578125" style="54" customWidth="1"/>
    <col min="6" max="6" width="36.7109375" style="54" bestFit="1" customWidth="1"/>
    <col min="7" max="7" width="8.85546875" style="54" customWidth="1"/>
    <col min="8" max="8" width="13" style="54" bestFit="1" customWidth="1"/>
    <col min="9" max="9" width="12" style="54" bestFit="1" customWidth="1"/>
    <col min="10" max="10" width="8.85546875" style="54" customWidth="1"/>
    <col min="11" max="247" width="9.140625" style="54"/>
    <col min="248" max="248" width="35.85546875" style="54" bestFit="1" customWidth="1"/>
    <col min="249" max="249" width="11" style="54" customWidth="1"/>
    <col min="250" max="251" width="15" style="54" customWidth="1"/>
    <col min="252" max="503" width="9.140625" style="54"/>
    <col min="504" max="504" width="35.85546875" style="54" bestFit="1" customWidth="1"/>
    <col min="505" max="505" width="11" style="54" customWidth="1"/>
    <col min="506" max="507" width="15" style="54" customWidth="1"/>
    <col min="508" max="759" width="9.140625" style="54"/>
    <col min="760" max="760" width="35.85546875" style="54" bestFit="1" customWidth="1"/>
    <col min="761" max="761" width="11" style="54" customWidth="1"/>
    <col min="762" max="763" width="15" style="54" customWidth="1"/>
    <col min="764" max="1015" width="9.140625" style="54"/>
    <col min="1016" max="1016" width="35.85546875" style="54" bestFit="1" customWidth="1"/>
    <col min="1017" max="1017" width="11" style="54" customWidth="1"/>
    <col min="1018" max="1019" width="15" style="54" customWidth="1"/>
    <col min="1020" max="1271" width="9.140625" style="54"/>
    <col min="1272" max="1272" width="35.85546875" style="54" bestFit="1" customWidth="1"/>
    <col min="1273" max="1273" width="11" style="54" customWidth="1"/>
    <col min="1274" max="1275" width="15" style="54" customWidth="1"/>
    <col min="1276" max="1527" width="9.140625" style="54"/>
    <col min="1528" max="1528" width="35.85546875" style="54" bestFit="1" customWidth="1"/>
    <col min="1529" max="1529" width="11" style="54" customWidth="1"/>
    <col min="1530" max="1531" width="15" style="54" customWidth="1"/>
    <col min="1532" max="1783" width="9.140625" style="54"/>
    <col min="1784" max="1784" width="35.85546875" style="54" bestFit="1" customWidth="1"/>
    <col min="1785" max="1785" width="11" style="54" customWidth="1"/>
    <col min="1786" max="1787" width="15" style="54" customWidth="1"/>
    <col min="1788" max="2039" width="9.140625" style="54"/>
    <col min="2040" max="2040" width="35.85546875" style="54" bestFit="1" customWidth="1"/>
    <col min="2041" max="2041" width="11" style="54" customWidth="1"/>
    <col min="2042" max="2043" width="15" style="54" customWidth="1"/>
    <col min="2044" max="2295" width="9.140625" style="54"/>
    <col min="2296" max="2296" width="35.85546875" style="54" bestFit="1" customWidth="1"/>
    <col min="2297" max="2297" width="11" style="54" customWidth="1"/>
    <col min="2298" max="2299" width="15" style="54" customWidth="1"/>
    <col min="2300" max="2551" width="9.140625" style="54"/>
    <col min="2552" max="2552" width="35.85546875" style="54" bestFit="1" customWidth="1"/>
    <col min="2553" max="2553" width="11" style="54" customWidth="1"/>
    <col min="2554" max="2555" width="15" style="54" customWidth="1"/>
    <col min="2556" max="2807" width="9.140625" style="54"/>
    <col min="2808" max="2808" width="35.85546875" style="54" bestFit="1" customWidth="1"/>
    <col min="2809" max="2809" width="11" style="54" customWidth="1"/>
    <col min="2810" max="2811" width="15" style="54" customWidth="1"/>
    <col min="2812" max="3063" width="9.140625" style="54"/>
    <col min="3064" max="3064" width="35.85546875" style="54" bestFit="1" customWidth="1"/>
    <col min="3065" max="3065" width="11" style="54" customWidth="1"/>
    <col min="3066" max="3067" width="15" style="54" customWidth="1"/>
    <col min="3068" max="3319" width="9.140625" style="54"/>
    <col min="3320" max="3320" width="35.85546875" style="54" bestFit="1" customWidth="1"/>
    <col min="3321" max="3321" width="11" style="54" customWidth="1"/>
    <col min="3322" max="3323" width="15" style="54" customWidth="1"/>
    <col min="3324" max="3575" width="9.140625" style="54"/>
    <col min="3576" max="3576" width="35.85546875" style="54" bestFit="1" customWidth="1"/>
    <col min="3577" max="3577" width="11" style="54" customWidth="1"/>
    <col min="3578" max="3579" width="15" style="54" customWidth="1"/>
    <col min="3580" max="3831" width="9.140625" style="54"/>
    <col min="3832" max="3832" width="35.85546875" style="54" bestFit="1" customWidth="1"/>
    <col min="3833" max="3833" width="11" style="54" customWidth="1"/>
    <col min="3834" max="3835" width="15" style="54" customWidth="1"/>
    <col min="3836" max="4087" width="9.140625" style="54"/>
    <col min="4088" max="4088" width="35.85546875" style="54" bestFit="1" customWidth="1"/>
    <col min="4089" max="4089" width="11" style="54" customWidth="1"/>
    <col min="4090" max="4091" width="15" style="54" customWidth="1"/>
    <col min="4092" max="4343" width="9.140625" style="54"/>
    <col min="4344" max="4344" width="35.85546875" style="54" bestFit="1" customWidth="1"/>
    <col min="4345" max="4345" width="11" style="54" customWidth="1"/>
    <col min="4346" max="4347" width="15" style="54" customWidth="1"/>
    <col min="4348" max="4599" width="9.140625" style="54"/>
    <col min="4600" max="4600" width="35.85546875" style="54" bestFit="1" customWidth="1"/>
    <col min="4601" max="4601" width="11" style="54" customWidth="1"/>
    <col min="4602" max="4603" width="15" style="54" customWidth="1"/>
    <col min="4604" max="4855" width="9.140625" style="54"/>
    <col min="4856" max="4856" width="35.85546875" style="54" bestFit="1" customWidth="1"/>
    <col min="4857" max="4857" width="11" style="54" customWidth="1"/>
    <col min="4858" max="4859" width="15" style="54" customWidth="1"/>
    <col min="4860" max="5111" width="9.140625" style="54"/>
    <col min="5112" max="5112" width="35.85546875" style="54" bestFit="1" customWidth="1"/>
    <col min="5113" max="5113" width="11" style="54" customWidth="1"/>
    <col min="5114" max="5115" width="15" style="54" customWidth="1"/>
    <col min="5116" max="5367" width="9.140625" style="54"/>
    <col min="5368" max="5368" width="35.85546875" style="54" bestFit="1" customWidth="1"/>
    <col min="5369" max="5369" width="11" style="54" customWidth="1"/>
    <col min="5370" max="5371" width="15" style="54" customWidth="1"/>
    <col min="5372" max="5623" width="9.140625" style="54"/>
    <col min="5624" max="5624" width="35.85546875" style="54" bestFit="1" customWidth="1"/>
    <col min="5625" max="5625" width="11" style="54" customWidth="1"/>
    <col min="5626" max="5627" width="15" style="54" customWidth="1"/>
    <col min="5628" max="5879" width="9.140625" style="54"/>
    <col min="5880" max="5880" width="35.85546875" style="54" bestFit="1" customWidth="1"/>
    <col min="5881" max="5881" width="11" style="54" customWidth="1"/>
    <col min="5882" max="5883" width="15" style="54" customWidth="1"/>
    <col min="5884" max="6135" width="9.140625" style="54"/>
    <col min="6136" max="6136" width="35.85546875" style="54" bestFit="1" customWidth="1"/>
    <col min="6137" max="6137" width="11" style="54" customWidth="1"/>
    <col min="6138" max="6139" width="15" style="54" customWidth="1"/>
    <col min="6140" max="6391" width="9.140625" style="54"/>
    <col min="6392" max="6392" width="35.85546875" style="54" bestFit="1" customWidth="1"/>
    <col min="6393" max="6393" width="11" style="54" customWidth="1"/>
    <col min="6394" max="6395" width="15" style="54" customWidth="1"/>
    <col min="6396" max="6647" width="9.140625" style="54"/>
    <col min="6648" max="6648" width="35.85546875" style="54" bestFit="1" customWidth="1"/>
    <col min="6649" max="6649" width="11" style="54" customWidth="1"/>
    <col min="6650" max="6651" width="15" style="54" customWidth="1"/>
    <col min="6652" max="6903" width="9.140625" style="54"/>
    <col min="6904" max="6904" width="35.85546875" style="54" bestFit="1" customWidth="1"/>
    <col min="6905" max="6905" width="11" style="54" customWidth="1"/>
    <col min="6906" max="6907" width="15" style="54" customWidth="1"/>
    <col min="6908" max="7159" width="9.140625" style="54"/>
    <col min="7160" max="7160" width="35.85546875" style="54" bestFit="1" customWidth="1"/>
    <col min="7161" max="7161" width="11" style="54" customWidth="1"/>
    <col min="7162" max="7163" width="15" style="54" customWidth="1"/>
    <col min="7164" max="7415" width="9.140625" style="54"/>
    <col min="7416" max="7416" width="35.85546875" style="54" bestFit="1" customWidth="1"/>
    <col min="7417" max="7417" width="11" style="54" customWidth="1"/>
    <col min="7418" max="7419" width="15" style="54" customWidth="1"/>
    <col min="7420" max="7671" width="9.140625" style="54"/>
    <col min="7672" max="7672" width="35.85546875" style="54" bestFit="1" customWidth="1"/>
    <col min="7673" max="7673" width="11" style="54" customWidth="1"/>
    <col min="7674" max="7675" width="15" style="54" customWidth="1"/>
    <col min="7676" max="7927" width="9.140625" style="54"/>
    <col min="7928" max="7928" width="35.85546875" style="54" bestFit="1" customWidth="1"/>
    <col min="7929" max="7929" width="11" style="54" customWidth="1"/>
    <col min="7930" max="7931" width="15" style="54" customWidth="1"/>
    <col min="7932" max="8183" width="9.140625" style="54"/>
    <col min="8184" max="8184" width="35.85546875" style="54" bestFit="1" customWidth="1"/>
    <col min="8185" max="8185" width="11" style="54" customWidth="1"/>
    <col min="8186" max="8187" width="15" style="54" customWidth="1"/>
    <col min="8188" max="8439" width="9.140625" style="54"/>
    <col min="8440" max="8440" width="35.85546875" style="54" bestFit="1" customWidth="1"/>
    <col min="8441" max="8441" width="11" style="54" customWidth="1"/>
    <col min="8442" max="8443" width="15" style="54" customWidth="1"/>
    <col min="8444" max="8695" width="9.140625" style="54"/>
    <col min="8696" max="8696" width="35.85546875" style="54" bestFit="1" customWidth="1"/>
    <col min="8697" max="8697" width="11" style="54" customWidth="1"/>
    <col min="8698" max="8699" width="15" style="54" customWidth="1"/>
    <col min="8700" max="8951" width="9.140625" style="54"/>
    <col min="8952" max="8952" width="35.85546875" style="54" bestFit="1" customWidth="1"/>
    <col min="8953" max="8953" width="11" style="54" customWidth="1"/>
    <col min="8954" max="8955" width="15" style="54" customWidth="1"/>
    <col min="8956" max="9207" width="9.140625" style="54"/>
    <col min="9208" max="9208" width="35.85546875" style="54" bestFit="1" customWidth="1"/>
    <col min="9209" max="9209" width="11" style="54" customWidth="1"/>
    <col min="9210" max="9211" width="15" style="54" customWidth="1"/>
    <col min="9212" max="9463" width="9.140625" style="54"/>
    <col min="9464" max="9464" width="35.85546875" style="54" bestFit="1" customWidth="1"/>
    <col min="9465" max="9465" width="11" style="54" customWidth="1"/>
    <col min="9466" max="9467" width="15" style="54" customWidth="1"/>
    <col min="9468" max="9719" width="9.140625" style="54"/>
    <col min="9720" max="9720" width="35.85546875" style="54" bestFit="1" customWidth="1"/>
    <col min="9721" max="9721" width="11" style="54" customWidth="1"/>
    <col min="9722" max="9723" width="15" style="54" customWidth="1"/>
    <col min="9724" max="9975" width="9.140625" style="54"/>
    <col min="9976" max="9976" width="35.85546875" style="54" bestFit="1" customWidth="1"/>
    <col min="9977" max="9977" width="11" style="54" customWidth="1"/>
    <col min="9978" max="9979" width="15" style="54" customWidth="1"/>
    <col min="9980" max="10231" width="9.140625" style="54"/>
    <col min="10232" max="10232" width="35.85546875" style="54" bestFit="1" customWidth="1"/>
    <col min="10233" max="10233" width="11" style="54" customWidth="1"/>
    <col min="10234" max="10235" width="15" style="54" customWidth="1"/>
    <col min="10236" max="10487" width="9.140625" style="54"/>
    <col min="10488" max="10488" width="35.85546875" style="54" bestFit="1" customWidth="1"/>
    <col min="10489" max="10489" width="11" style="54" customWidth="1"/>
    <col min="10490" max="10491" width="15" style="54" customWidth="1"/>
    <col min="10492" max="10743" width="9.140625" style="54"/>
    <col min="10744" max="10744" width="35.85546875" style="54" bestFit="1" customWidth="1"/>
    <col min="10745" max="10745" width="11" style="54" customWidth="1"/>
    <col min="10746" max="10747" width="15" style="54" customWidth="1"/>
    <col min="10748" max="10999" width="9.140625" style="54"/>
    <col min="11000" max="11000" width="35.85546875" style="54" bestFit="1" customWidth="1"/>
    <col min="11001" max="11001" width="11" style="54" customWidth="1"/>
    <col min="11002" max="11003" width="15" style="54" customWidth="1"/>
    <col min="11004" max="11255" width="9.140625" style="54"/>
    <col min="11256" max="11256" width="35.85546875" style="54" bestFit="1" customWidth="1"/>
    <col min="11257" max="11257" width="11" style="54" customWidth="1"/>
    <col min="11258" max="11259" width="15" style="54" customWidth="1"/>
    <col min="11260" max="11511" width="9.140625" style="54"/>
    <col min="11512" max="11512" width="35.85546875" style="54" bestFit="1" customWidth="1"/>
    <col min="11513" max="11513" width="11" style="54" customWidth="1"/>
    <col min="11514" max="11515" width="15" style="54" customWidth="1"/>
    <col min="11516" max="11767" width="9.140625" style="54"/>
    <col min="11768" max="11768" width="35.85546875" style="54" bestFit="1" customWidth="1"/>
    <col min="11769" max="11769" width="11" style="54" customWidth="1"/>
    <col min="11770" max="11771" width="15" style="54" customWidth="1"/>
    <col min="11772" max="12023" width="9.140625" style="54"/>
    <col min="12024" max="12024" width="35.85546875" style="54" bestFit="1" customWidth="1"/>
    <col min="12025" max="12025" width="11" style="54" customWidth="1"/>
    <col min="12026" max="12027" width="15" style="54" customWidth="1"/>
    <col min="12028" max="12279" width="9.140625" style="54"/>
    <col min="12280" max="12280" width="35.85546875" style="54" bestFit="1" customWidth="1"/>
    <col min="12281" max="12281" width="11" style="54" customWidth="1"/>
    <col min="12282" max="12283" width="15" style="54" customWidth="1"/>
    <col min="12284" max="12535" width="9.140625" style="54"/>
    <col min="12536" max="12536" width="35.85546875" style="54" bestFit="1" customWidth="1"/>
    <col min="12537" max="12537" width="11" style="54" customWidth="1"/>
    <col min="12538" max="12539" width="15" style="54" customWidth="1"/>
    <col min="12540" max="12791" width="9.140625" style="54"/>
    <col min="12792" max="12792" width="35.85546875" style="54" bestFit="1" customWidth="1"/>
    <col min="12793" max="12793" width="11" style="54" customWidth="1"/>
    <col min="12794" max="12795" width="15" style="54" customWidth="1"/>
    <col min="12796" max="13047" width="9.140625" style="54"/>
    <col min="13048" max="13048" width="35.85546875" style="54" bestFit="1" customWidth="1"/>
    <col min="13049" max="13049" width="11" style="54" customWidth="1"/>
    <col min="13050" max="13051" width="15" style="54" customWidth="1"/>
    <col min="13052" max="13303" width="9.140625" style="54"/>
    <col min="13304" max="13304" width="35.85546875" style="54" bestFit="1" customWidth="1"/>
    <col min="13305" max="13305" width="11" style="54" customWidth="1"/>
    <col min="13306" max="13307" width="15" style="54" customWidth="1"/>
    <col min="13308" max="13559" width="9.140625" style="54"/>
    <col min="13560" max="13560" width="35.85546875" style="54" bestFit="1" customWidth="1"/>
    <col min="13561" max="13561" width="11" style="54" customWidth="1"/>
    <col min="13562" max="13563" width="15" style="54" customWidth="1"/>
    <col min="13564" max="13815" width="9.140625" style="54"/>
    <col min="13816" max="13816" width="35.85546875" style="54" bestFit="1" customWidth="1"/>
    <col min="13817" max="13817" width="11" style="54" customWidth="1"/>
    <col min="13818" max="13819" width="15" style="54" customWidth="1"/>
    <col min="13820" max="14071" width="9.140625" style="54"/>
    <col min="14072" max="14072" width="35.85546875" style="54" bestFit="1" customWidth="1"/>
    <col min="14073" max="14073" width="11" style="54" customWidth="1"/>
    <col min="14074" max="14075" width="15" style="54" customWidth="1"/>
    <col min="14076" max="14327" width="9.140625" style="54"/>
    <col min="14328" max="14328" width="35.85546875" style="54" bestFit="1" customWidth="1"/>
    <col min="14329" max="14329" width="11" style="54" customWidth="1"/>
    <col min="14330" max="14331" width="15" style="54" customWidth="1"/>
    <col min="14332" max="14583" width="9.140625" style="54"/>
    <col min="14584" max="14584" width="35.85546875" style="54" bestFit="1" customWidth="1"/>
    <col min="14585" max="14585" width="11" style="54" customWidth="1"/>
    <col min="14586" max="14587" width="15" style="54" customWidth="1"/>
    <col min="14588" max="14839" width="9.140625" style="54"/>
    <col min="14840" max="14840" width="35.85546875" style="54" bestFit="1" customWidth="1"/>
    <col min="14841" max="14841" width="11" style="54" customWidth="1"/>
    <col min="14842" max="14843" width="15" style="54" customWidth="1"/>
    <col min="14844" max="15095" width="9.140625" style="54"/>
    <col min="15096" max="15096" width="35.85546875" style="54" bestFit="1" customWidth="1"/>
    <col min="15097" max="15097" width="11" style="54" customWidth="1"/>
    <col min="15098" max="15099" width="15" style="54" customWidth="1"/>
    <col min="15100" max="15351" width="9.140625" style="54"/>
    <col min="15352" max="15352" width="35.85546875" style="54" bestFit="1" customWidth="1"/>
    <col min="15353" max="15353" width="11" style="54" customWidth="1"/>
    <col min="15354" max="15355" width="15" style="54" customWidth="1"/>
    <col min="15356" max="15607" width="9.140625" style="54"/>
    <col min="15608" max="15608" width="35.85546875" style="54" bestFit="1" customWidth="1"/>
    <col min="15609" max="15609" width="11" style="54" customWidth="1"/>
    <col min="15610" max="15611" width="15" style="54" customWidth="1"/>
    <col min="15612" max="15863" width="9.140625" style="54"/>
    <col min="15864" max="15864" width="35.85546875" style="54" bestFit="1" customWidth="1"/>
    <col min="15865" max="15865" width="11" style="54" customWidth="1"/>
    <col min="15866" max="15867" width="15" style="54" customWidth="1"/>
    <col min="15868" max="16119" width="9.140625" style="54"/>
    <col min="16120" max="16120" width="35.85546875" style="54" bestFit="1" customWidth="1"/>
    <col min="16121" max="16121" width="11" style="54" customWidth="1"/>
    <col min="16122" max="16123" width="15" style="54" customWidth="1"/>
    <col min="16124" max="16384" width="9.140625" style="54"/>
  </cols>
  <sheetData>
    <row r="1" spans="1:5" ht="23.45" customHeight="1">
      <c r="A1" s="171" t="s">
        <v>151</v>
      </c>
      <c r="B1" s="171"/>
      <c r="C1" s="171"/>
      <c r="D1" s="171"/>
    </row>
    <row r="2" spans="1:5" ht="24">
      <c r="A2" s="45"/>
      <c r="B2" s="30"/>
      <c r="C2" s="84" t="s">
        <v>72</v>
      </c>
      <c r="D2" s="31" t="s">
        <v>61</v>
      </c>
    </row>
    <row r="3" spans="1:5">
      <c r="A3" s="46" t="s">
        <v>47</v>
      </c>
      <c r="B3" s="99" t="s">
        <v>60</v>
      </c>
      <c r="C3" s="32">
        <v>42916</v>
      </c>
      <c r="D3" s="33">
        <v>42735</v>
      </c>
    </row>
    <row r="4" spans="1:5" ht="24.75" customHeight="1">
      <c r="A4" s="47" t="s">
        <v>13</v>
      </c>
      <c r="B4" s="4"/>
      <c r="C4" s="5"/>
      <c r="D4" s="4"/>
    </row>
    <row r="5" spans="1:5">
      <c r="A5" s="48" t="s">
        <v>14</v>
      </c>
      <c r="B5" s="19"/>
      <c r="C5" s="55">
        <f>SUM(C8:C20)</f>
        <v>4740063528</v>
      </c>
      <c r="D5" s="52">
        <f>SUM(D8:D20)</f>
        <v>4307860431</v>
      </c>
      <c r="E5" s="56"/>
    </row>
    <row r="6" spans="1:5">
      <c r="A6" s="50"/>
      <c r="B6" s="88"/>
      <c r="C6" s="89"/>
      <c r="D6" s="90"/>
    </row>
    <row r="7" spans="1:5">
      <c r="A7" s="50" t="s">
        <v>40</v>
      </c>
      <c r="B7" s="4"/>
      <c r="C7" s="6"/>
      <c r="D7" s="3"/>
    </row>
    <row r="8" spans="1:5">
      <c r="A8" s="58" t="s">
        <v>41</v>
      </c>
      <c r="B8" s="4">
        <v>6</v>
      </c>
      <c r="C8" s="6">
        <v>1025513345</v>
      </c>
      <c r="D8" s="3">
        <v>771571881</v>
      </c>
    </row>
    <row r="9" spans="1:5">
      <c r="A9" s="50" t="s">
        <v>48</v>
      </c>
      <c r="B9" s="4"/>
      <c r="C9" s="5"/>
      <c r="D9" s="4"/>
    </row>
    <row r="10" spans="1:5">
      <c r="A10" s="59" t="s">
        <v>41</v>
      </c>
      <c r="B10" s="4">
        <v>6</v>
      </c>
      <c r="C10" s="6">
        <v>617565460</v>
      </c>
      <c r="D10" s="3">
        <v>576702976</v>
      </c>
    </row>
    <row r="11" spans="1:5">
      <c r="A11" s="50" t="s">
        <v>15</v>
      </c>
      <c r="B11" s="4"/>
      <c r="C11" s="5"/>
      <c r="D11" s="4"/>
    </row>
    <row r="12" spans="1:5">
      <c r="A12" s="59" t="s">
        <v>27</v>
      </c>
      <c r="B12" s="4">
        <v>26</v>
      </c>
      <c r="C12" s="6">
        <v>619879583</v>
      </c>
      <c r="D12" s="3">
        <v>794183111</v>
      </c>
    </row>
    <row r="13" spans="1:5">
      <c r="A13" s="59" t="s">
        <v>42</v>
      </c>
      <c r="B13" s="4">
        <v>7</v>
      </c>
      <c r="C13" s="6">
        <v>2145884205</v>
      </c>
      <c r="D13" s="3">
        <v>1823159788</v>
      </c>
    </row>
    <row r="14" spans="1:5">
      <c r="A14" s="50" t="s">
        <v>16</v>
      </c>
      <c r="B14" s="4"/>
      <c r="C14" s="5"/>
      <c r="D14" s="4"/>
    </row>
    <row r="15" spans="1:5">
      <c r="A15" s="59" t="s">
        <v>18</v>
      </c>
      <c r="B15" s="4">
        <v>26</v>
      </c>
      <c r="C15" s="6">
        <v>3374800</v>
      </c>
      <c r="D15" s="3">
        <v>18763171</v>
      </c>
    </row>
    <row r="16" spans="1:5">
      <c r="A16" s="59" t="s">
        <v>49</v>
      </c>
      <c r="B16" s="4">
        <v>8</v>
      </c>
      <c r="C16" s="6">
        <v>85875067</v>
      </c>
      <c r="D16" s="3">
        <v>76128915</v>
      </c>
    </row>
    <row r="17" spans="1:5">
      <c r="A17" s="50" t="s">
        <v>59</v>
      </c>
      <c r="B17" s="4">
        <v>30</v>
      </c>
      <c r="C17" s="6">
        <v>9873715</v>
      </c>
      <c r="D17" s="3">
        <v>8811150</v>
      </c>
    </row>
    <row r="18" spans="1:5">
      <c r="A18" s="50" t="s">
        <v>56</v>
      </c>
      <c r="B18" s="4"/>
      <c r="C18" s="5"/>
      <c r="D18" s="4"/>
    </row>
    <row r="19" spans="1:5">
      <c r="A19" s="50" t="s">
        <v>58</v>
      </c>
      <c r="B19" s="4">
        <v>13</v>
      </c>
      <c r="C19" s="6">
        <v>136936214</v>
      </c>
      <c r="D19" s="3">
        <v>136240620</v>
      </c>
    </row>
    <row r="20" spans="1:5" s="60" customFormat="1">
      <c r="A20" s="50" t="s">
        <v>50</v>
      </c>
      <c r="B20" s="4">
        <v>15</v>
      </c>
      <c r="C20" s="6">
        <v>95161139</v>
      </c>
      <c r="D20" s="3">
        <v>102298819</v>
      </c>
    </row>
    <row r="21" spans="1:5">
      <c r="A21" s="61"/>
      <c r="B21" s="61"/>
      <c r="C21" s="61"/>
      <c r="D21" s="61"/>
    </row>
    <row r="22" spans="1:5">
      <c r="A22" s="48" t="s">
        <v>17</v>
      </c>
      <c r="B22" s="19"/>
      <c r="C22" s="55">
        <f>SUM(C25:C30)</f>
        <v>2284929976</v>
      </c>
      <c r="D22" s="52">
        <f>SUM(D25:D30)</f>
        <v>1814672371</v>
      </c>
    </row>
    <row r="23" spans="1:5">
      <c r="A23" s="50"/>
      <c r="B23" s="88"/>
      <c r="C23" s="89"/>
      <c r="D23" s="90"/>
    </row>
    <row r="24" spans="1:5">
      <c r="A24" s="50" t="s">
        <v>43</v>
      </c>
      <c r="B24" s="25"/>
      <c r="C24" s="18"/>
      <c r="D24" s="11"/>
    </row>
    <row r="25" spans="1:5">
      <c r="A25" s="59" t="s">
        <v>41</v>
      </c>
      <c r="B25" s="4">
        <v>6</v>
      </c>
      <c r="C25" s="6">
        <v>1932823592</v>
      </c>
      <c r="D25" s="3">
        <v>1503854666</v>
      </c>
    </row>
    <row r="26" spans="1:5">
      <c r="A26" s="50" t="s">
        <v>44</v>
      </c>
      <c r="B26" s="4"/>
      <c r="C26" s="5"/>
      <c r="D26" s="4"/>
    </row>
    <row r="27" spans="1:5" ht="24">
      <c r="A27" s="64" t="s">
        <v>90</v>
      </c>
      <c r="B27" s="4">
        <v>15</v>
      </c>
      <c r="C27" s="85">
        <v>147592690</v>
      </c>
      <c r="D27" s="37">
        <v>130325566</v>
      </c>
    </row>
    <row r="28" spans="1:5">
      <c r="A28" s="50" t="s">
        <v>158</v>
      </c>
      <c r="B28" s="4">
        <v>13</v>
      </c>
      <c r="C28" s="6">
        <v>114630486</v>
      </c>
      <c r="D28" s="3">
        <v>100115386</v>
      </c>
    </row>
    <row r="29" spans="1:5">
      <c r="A29" s="50" t="s">
        <v>59</v>
      </c>
      <c r="B29" s="4">
        <v>30</v>
      </c>
      <c r="C29" s="6">
        <v>4259445</v>
      </c>
      <c r="D29" s="3">
        <v>4757073</v>
      </c>
    </row>
    <row r="30" spans="1:5">
      <c r="A30" s="50" t="s">
        <v>163</v>
      </c>
      <c r="B30" s="4">
        <v>31</v>
      </c>
      <c r="C30" s="6">
        <v>85623763</v>
      </c>
      <c r="D30" s="3">
        <v>75619680</v>
      </c>
    </row>
    <row r="31" spans="1:5">
      <c r="A31" s="61"/>
      <c r="B31" s="20"/>
      <c r="C31" s="9"/>
      <c r="D31" s="35"/>
    </row>
    <row r="32" spans="1:5">
      <c r="A32" s="48" t="s">
        <v>28</v>
      </c>
      <c r="B32" s="19">
        <v>17</v>
      </c>
      <c r="C32" s="55">
        <f>SUM(C34:C44)</f>
        <v>3331690720</v>
      </c>
      <c r="D32" s="52">
        <f>SUM(D34:D44)</f>
        <v>3163619311</v>
      </c>
      <c r="E32" s="49"/>
    </row>
    <row r="33" spans="1:9">
      <c r="A33" s="47"/>
      <c r="B33" s="4"/>
      <c r="C33" s="6"/>
      <c r="D33" s="3"/>
    </row>
    <row r="34" spans="1:9">
      <c r="A34" s="50" t="s">
        <v>22</v>
      </c>
      <c r="B34" s="4"/>
      <c r="C34" s="6">
        <v>350910000</v>
      </c>
      <c r="D34" s="3">
        <v>350910000</v>
      </c>
    </row>
    <row r="35" spans="1:9">
      <c r="A35" s="50" t="s">
        <v>157</v>
      </c>
      <c r="B35" s="4"/>
      <c r="C35" s="6">
        <v>27920283</v>
      </c>
      <c r="D35" s="3">
        <v>27920283</v>
      </c>
    </row>
    <row r="36" spans="1:9">
      <c r="A36" s="50" t="s">
        <v>91</v>
      </c>
      <c r="B36" s="4"/>
      <c r="C36" s="6">
        <v>8252</v>
      </c>
      <c r="D36" s="3">
        <v>8252</v>
      </c>
    </row>
    <row r="37" spans="1:9" ht="24">
      <c r="A37" s="64" t="s">
        <v>93</v>
      </c>
      <c r="B37" s="4"/>
      <c r="C37" s="54"/>
      <c r="D37" s="54"/>
    </row>
    <row r="38" spans="1:9" s="153" customFormat="1">
      <c r="A38" s="127" t="s">
        <v>159</v>
      </c>
      <c r="B38" s="50"/>
      <c r="C38" s="129">
        <v>-12853370</v>
      </c>
      <c r="D38" s="123">
        <v>-14018852</v>
      </c>
    </row>
    <row r="39" spans="1:9" ht="24">
      <c r="A39" s="64" t="s">
        <v>92</v>
      </c>
      <c r="B39" s="4"/>
      <c r="C39" s="6"/>
      <c r="D39" s="3"/>
    </row>
    <row r="40" spans="1:9" ht="24">
      <c r="A40" s="64" t="s">
        <v>94</v>
      </c>
      <c r="B40" s="4"/>
      <c r="C40" s="85">
        <v>13871253</v>
      </c>
      <c r="D40" s="37">
        <v>16889917</v>
      </c>
      <c r="F40" s="162"/>
      <c r="G40" s="163"/>
      <c r="H40" s="164"/>
      <c r="I40" s="164"/>
    </row>
    <row r="41" spans="1:9" ht="12.75">
      <c r="A41" s="50" t="s">
        <v>65</v>
      </c>
      <c r="B41" s="4"/>
      <c r="C41" s="129">
        <v>-400144899</v>
      </c>
      <c r="D41" s="123">
        <v>-336188927</v>
      </c>
      <c r="F41" s="162"/>
      <c r="G41" s="163"/>
      <c r="H41" s="164"/>
      <c r="I41" s="164"/>
    </row>
    <row r="42" spans="1:9" ht="12.75">
      <c r="A42" s="50" t="s">
        <v>76</v>
      </c>
      <c r="B42" s="4"/>
      <c r="C42" s="6">
        <v>322456054</v>
      </c>
      <c r="D42" s="3">
        <v>284206864</v>
      </c>
      <c r="E42" s="62"/>
      <c r="F42" s="162"/>
      <c r="G42" s="163"/>
      <c r="H42" s="164"/>
      <c r="I42" s="164"/>
    </row>
    <row r="43" spans="1:9" ht="12.75">
      <c r="A43" s="50" t="s">
        <v>29</v>
      </c>
      <c r="B43" s="4"/>
      <c r="C43" s="6">
        <v>2395605184</v>
      </c>
      <c r="D43" s="3">
        <v>1878584115</v>
      </c>
      <c r="F43" s="162"/>
      <c r="G43" s="163"/>
      <c r="H43" s="164"/>
      <c r="I43" s="164"/>
    </row>
    <row r="44" spans="1:9" ht="12.75">
      <c r="A44" s="50" t="s">
        <v>5</v>
      </c>
      <c r="B44" s="4"/>
      <c r="C44" s="6">
        <v>633917963</v>
      </c>
      <c r="D44" s="3">
        <v>955307659</v>
      </c>
      <c r="F44" s="162"/>
      <c r="G44" s="163"/>
      <c r="H44" s="164"/>
      <c r="I44" s="164"/>
    </row>
    <row r="45" spans="1:9" ht="12.75">
      <c r="A45" s="51"/>
      <c r="B45" s="20"/>
      <c r="C45" s="9"/>
      <c r="D45" s="35"/>
      <c r="F45" s="162"/>
      <c r="G45" s="163"/>
      <c r="H45" s="163"/>
      <c r="I45" s="163"/>
    </row>
    <row r="46" spans="1:9" ht="13.5" thickBot="1">
      <c r="A46" s="53" t="s">
        <v>19</v>
      </c>
      <c r="B46" s="21"/>
      <c r="C46" s="160">
        <f>+C5+C22+C32</f>
        <v>10356684224</v>
      </c>
      <c r="D46" s="161">
        <f>+D5+D22+D32</f>
        <v>9286152113</v>
      </c>
      <c r="F46" s="165"/>
      <c r="G46" s="163"/>
      <c r="H46" s="166"/>
      <c r="I46" s="166"/>
    </row>
    <row r="47" spans="1:9" ht="13.5" thickTop="1">
      <c r="G47" s="163"/>
    </row>
  </sheetData>
  <mergeCells count="1">
    <mergeCell ref="A1:D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view="pageBreakPreview" zoomScale="90" zoomScaleNormal="80" zoomScaleSheetLayoutView="90" workbookViewId="0">
      <selection activeCell="M23" sqref="M23"/>
    </sheetView>
  </sheetViews>
  <sheetFormatPr defaultColWidth="8.85546875" defaultRowHeight="12"/>
  <cols>
    <col min="1" max="1" width="45.140625" style="54" customWidth="1"/>
    <col min="2" max="2" width="11" style="36" customWidth="1"/>
    <col min="3" max="3" width="17.28515625" style="36" bestFit="1" customWidth="1"/>
    <col min="4" max="6" width="21.140625" style="36" customWidth="1"/>
    <col min="7" max="242" width="8.85546875" style="54"/>
    <col min="243" max="243" width="32" style="54" customWidth="1"/>
    <col min="244" max="248" width="15" style="54" customWidth="1"/>
    <col min="249" max="498" width="8.85546875" style="54"/>
    <col min="499" max="499" width="32" style="54" customWidth="1"/>
    <col min="500" max="504" width="15" style="54" customWidth="1"/>
    <col min="505" max="754" width="8.85546875" style="54"/>
    <col min="755" max="755" width="32" style="54" customWidth="1"/>
    <col min="756" max="760" width="15" style="54" customWidth="1"/>
    <col min="761" max="1010" width="8.85546875" style="54"/>
    <col min="1011" max="1011" width="32" style="54" customWidth="1"/>
    <col min="1012" max="1016" width="15" style="54" customWidth="1"/>
    <col min="1017" max="1266" width="8.85546875" style="54"/>
    <col min="1267" max="1267" width="32" style="54" customWidth="1"/>
    <col min="1268" max="1272" width="15" style="54" customWidth="1"/>
    <col min="1273" max="1522" width="8.85546875" style="54"/>
    <col min="1523" max="1523" width="32" style="54" customWidth="1"/>
    <col min="1524" max="1528" width="15" style="54" customWidth="1"/>
    <col min="1529" max="1778" width="8.85546875" style="54"/>
    <col min="1779" max="1779" width="32" style="54" customWidth="1"/>
    <col min="1780" max="1784" width="15" style="54" customWidth="1"/>
    <col min="1785" max="2034" width="8.85546875" style="54"/>
    <col min="2035" max="2035" width="32" style="54" customWidth="1"/>
    <col min="2036" max="2040" width="15" style="54" customWidth="1"/>
    <col min="2041" max="2290" width="8.85546875" style="54"/>
    <col min="2291" max="2291" width="32" style="54" customWidth="1"/>
    <col min="2292" max="2296" width="15" style="54" customWidth="1"/>
    <col min="2297" max="2546" width="8.85546875" style="54"/>
    <col min="2547" max="2547" width="32" style="54" customWidth="1"/>
    <col min="2548" max="2552" width="15" style="54" customWidth="1"/>
    <col min="2553" max="2802" width="8.85546875" style="54"/>
    <col min="2803" max="2803" width="32" style="54" customWidth="1"/>
    <col min="2804" max="2808" width="15" style="54" customWidth="1"/>
    <col min="2809" max="3058" width="8.85546875" style="54"/>
    <col min="3059" max="3059" width="32" style="54" customWidth="1"/>
    <col min="3060" max="3064" width="15" style="54" customWidth="1"/>
    <col min="3065" max="3314" width="8.85546875" style="54"/>
    <col min="3315" max="3315" width="32" style="54" customWidth="1"/>
    <col min="3316" max="3320" width="15" style="54" customWidth="1"/>
    <col min="3321" max="3570" width="8.85546875" style="54"/>
    <col min="3571" max="3571" width="32" style="54" customWidth="1"/>
    <col min="3572" max="3576" width="15" style="54" customWidth="1"/>
    <col min="3577" max="3826" width="8.85546875" style="54"/>
    <col min="3827" max="3827" width="32" style="54" customWidth="1"/>
    <col min="3828" max="3832" width="15" style="54" customWidth="1"/>
    <col min="3833" max="4082" width="8.85546875" style="54"/>
    <col min="4083" max="4083" width="32" style="54" customWidth="1"/>
    <col min="4084" max="4088" width="15" style="54" customWidth="1"/>
    <col min="4089" max="4338" width="8.85546875" style="54"/>
    <col min="4339" max="4339" width="32" style="54" customWidth="1"/>
    <col min="4340" max="4344" width="15" style="54" customWidth="1"/>
    <col min="4345" max="4594" width="8.85546875" style="54"/>
    <col min="4595" max="4595" width="32" style="54" customWidth="1"/>
    <col min="4596" max="4600" width="15" style="54" customWidth="1"/>
    <col min="4601" max="4850" width="8.85546875" style="54"/>
    <col min="4851" max="4851" width="32" style="54" customWidth="1"/>
    <col min="4852" max="4856" width="15" style="54" customWidth="1"/>
    <col min="4857" max="5106" width="8.85546875" style="54"/>
    <col min="5107" max="5107" width="32" style="54" customWidth="1"/>
    <col min="5108" max="5112" width="15" style="54" customWidth="1"/>
    <col min="5113" max="5362" width="8.85546875" style="54"/>
    <col min="5363" max="5363" width="32" style="54" customWidth="1"/>
    <col min="5364" max="5368" width="15" style="54" customWidth="1"/>
    <col min="5369" max="5618" width="8.85546875" style="54"/>
    <col min="5619" max="5619" width="32" style="54" customWidth="1"/>
    <col min="5620" max="5624" width="15" style="54" customWidth="1"/>
    <col min="5625" max="5874" width="8.85546875" style="54"/>
    <col min="5875" max="5875" width="32" style="54" customWidth="1"/>
    <col min="5876" max="5880" width="15" style="54" customWidth="1"/>
    <col min="5881" max="6130" width="8.85546875" style="54"/>
    <col min="6131" max="6131" width="32" style="54" customWidth="1"/>
    <col min="6132" max="6136" width="15" style="54" customWidth="1"/>
    <col min="6137" max="6386" width="8.85546875" style="54"/>
    <col min="6387" max="6387" width="32" style="54" customWidth="1"/>
    <col min="6388" max="6392" width="15" style="54" customWidth="1"/>
    <col min="6393" max="6642" width="8.85546875" style="54"/>
    <col min="6643" max="6643" width="32" style="54" customWidth="1"/>
    <col min="6644" max="6648" width="15" style="54" customWidth="1"/>
    <col min="6649" max="6898" width="8.85546875" style="54"/>
    <col min="6899" max="6899" width="32" style="54" customWidth="1"/>
    <col min="6900" max="6904" width="15" style="54" customWidth="1"/>
    <col min="6905" max="7154" width="8.85546875" style="54"/>
    <col min="7155" max="7155" width="32" style="54" customWidth="1"/>
    <col min="7156" max="7160" width="15" style="54" customWidth="1"/>
    <col min="7161" max="7410" width="8.85546875" style="54"/>
    <col min="7411" max="7411" width="32" style="54" customWidth="1"/>
    <col min="7412" max="7416" width="15" style="54" customWidth="1"/>
    <col min="7417" max="7666" width="8.85546875" style="54"/>
    <col min="7667" max="7667" width="32" style="54" customWidth="1"/>
    <col min="7668" max="7672" width="15" style="54" customWidth="1"/>
    <col min="7673" max="7922" width="8.85546875" style="54"/>
    <col min="7923" max="7923" width="32" style="54" customWidth="1"/>
    <col min="7924" max="7928" width="15" style="54" customWidth="1"/>
    <col min="7929" max="8178" width="8.85546875" style="54"/>
    <col min="8179" max="8179" width="32" style="54" customWidth="1"/>
    <col min="8180" max="8184" width="15" style="54" customWidth="1"/>
    <col min="8185" max="8434" width="8.85546875" style="54"/>
    <col min="8435" max="8435" width="32" style="54" customWidth="1"/>
    <col min="8436" max="8440" width="15" style="54" customWidth="1"/>
    <col min="8441" max="8690" width="8.85546875" style="54"/>
    <col min="8691" max="8691" width="32" style="54" customWidth="1"/>
    <col min="8692" max="8696" width="15" style="54" customWidth="1"/>
    <col min="8697" max="8946" width="8.85546875" style="54"/>
    <col min="8947" max="8947" width="32" style="54" customWidth="1"/>
    <col min="8948" max="8952" width="15" style="54" customWidth="1"/>
    <col min="8953" max="9202" width="8.85546875" style="54"/>
    <col min="9203" max="9203" width="32" style="54" customWidth="1"/>
    <col min="9204" max="9208" width="15" style="54" customWidth="1"/>
    <col min="9209" max="9458" width="8.85546875" style="54"/>
    <col min="9459" max="9459" width="32" style="54" customWidth="1"/>
    <col min="9460" max="9464" width="15" style="54" customWidth="1"/>
    <col min="9465" max="9714" width="8.85546875" style="54"/>
    <col min="9715" max="9715" width="32" style="54" customWidth="1"/>
    <col min="9716" max="9720" width="15" style="54" customWidth="1"/>
    <col min="9721" max="9970" width="8.85546875" style="54"/>
    <col min="9971" max="9971" width="32" style="54" customWidth="1"/>
    <col min="9972" max="9976" width="15" style="54" customWidth="1"/>
    <col min="9977" max="10226" width="8.85546875" style="54"/>
    <col min="10227" max="10227" width="32" style="54" customWidth="1"/>
    <col min="10228" max="10232" width="15" style="54" customWidth="1"/>
    <col min="10233" max="10482" width="8.85546875" style="54"/>
    <col min="10483" max="10483" width="32" style="54" customWidth="1"/>
    <col min="10484" max="10488" width="15" style="54" customWidth="1"/>
    <col min="10489" max="10738" width="8.85546875" style="54"/>
    <col min="10739" max="10739" width="32" style="54" customWidth="1"/>
    <col min="10740" max="10744" width="15" style="54" customWidth="1"/>
    <col min="10745" max="10994" width="8.85546875" style="54"/>
    <col min="10995" max="10995" width="32" style="54" customWidth="1"/>
    <col min="10996" max="11000" width="15" style="54" customWidth="1"/>
    <col min="11001" max="11250" width="8.85546875" style="54"/>
    <col min="11251" max="11251" width="32" style="54" customWidth="1"/>
    <col min="11252" max="11256" width="15" style="54" customWidth="1"/>
    <col min="11257" max="11506" width="8.85546875" style="54"/>
    <col min="11507" max="11507" width="32" style="54" customWidth="1"/>
    <col min="11508" max="11512" width="15" style="54" customWidth="1"/>
    <col min="11513" max="11762" width="8.85546875" style="54"/>
    <col min="11763" max="11763" width="32" style="54" customWidth="1"/>
    <col min="11764" max="11768" width="15" style="54" customWidth="1"/>
    <col min="11769" max="12018" width="8.85546875" style="54"/>
    <col min="12019" max="12019" width="32" style="54" customWidth="1"/>
    <col min="12020" max="12024" width="15" style="54" customWidth="1"/>
    <col min="12025" max="12274" width="8.85546875" style="54"/>
    <col min="12275" max="12275" width="32" style="54" customWidth="1"/>
    <col min="12276" max="12280" width="15" style="54" customWidth="1"/>
    <col min="12281" max="12530" width="8.85546875" style="54"/>
    <col min="12531" max="12531" width="32" style="54" customWidth="1"/>
    <col min="12532" max="12536" width="15" style="54" customWidth="1"/>
    <col min="12537" max="12786" width="8.85546875" style="54"/>
    <col min="12787" max="12787" width="32" style="54" customWidth="1"/>
    <col min="12788" max="12792" width="15" style="54" customWidth="1"/>
    <col min="12793" max="13042" width="8.85546875" style="54"/>
    <col min="13043" max="13043" width="32" style="54" customWidth="1"/>
    <col min="13044" max="13048" width="15" style="54" customWidth="1"/>
    <col min="13049" max="13298" width="8.85546875" style="54"/>
    <col min="13299" max="13299" width="32" style="54" customWidth="1"/>
    <col min="13300" max="13304" width="15" style="54" customWidth="1"/>
    <col min="13305" max="13554" width="8.85546875" style="54"/>
    <col min="13555" max="13555" width="32" style="54" customWidth="1"/>
    <col min="13556" max="13560" width="15" style="54" customWidth="1"/>
    <col min="13561" max="13810" width="8.85546875" style="54"/>
    <col min="13811" max="13811" width="32" style="54" customWidth="1"/>
    <col min="13812" max="13816" width="15" style="54" customWidth="1"/>
    <col min="13817" max="14066" width="8.85546875" style="54"/>
    <col min="14067" max="14067" width="32" style="54" customWidth="1"/>
    <col min="14068" max="14072" width="15" style="54" customWidth="1"/>
    <col min="14073" max="14322" width="8.85546875" style="54"/>
    <col min="14323" max="14323" width="32" style="54" customWidth="1"/>
    <col min="14324" max="14328" width="15" style="54" customWidth="1"/>
    <col min="14329" max="14578" width="8.85546875" style="54"/>
    <col min="14579" max="14579" width="32" style="54" customWidth="1"/>
    <col min="14580" max="14584" width="15" style="54" customWidth="1"/>
    <col min="14585" max="14834" width="8.85546875" style="54"/>
    <col min="14835" max="14835" width="32" style="54" customWidth="1"/>
    <col min="14836" max="14840" width="15" style="54" customWidth="1"/>
    <col min="14841" max="15090" width="8.85546875" style="54"/>
    <col min="15091" max="15091" width="32" style="54" customWidth="1"/>
    <col min="15092" max="15096" width="15" style="54" customWidth="1"/>
    <col min="15097" max="15346" width="8.85546875" style="54"/>
    <col min="15347" max="15347" width="32" style="54" customWidth="1"/>
    <col min="15348" max="15352" width="15" style="54" customWidth="1"/>
    <col min="15353" max="15602" width="8.85546875" style="54"/>
    <col min="15603" max="15603" width="32" style="54" customWidth="1"/>
    <col min="15604" max="15608" width="15" style="54" customWidth="1"/>
    <col min="15609" max="15858" width="8.85546875" style="54"/>
    <col min="15859" max="15859" width="32" style="54" customWidth="1"/>
    <col min="15860" max="15864" width="15" style="54" customWidth="1"/>
    <col min="15865" max="16114" width="8.85546875" style="54"/>
    <col min="16115" max="16115" width="32" style="54" customWidth="1"/>
    <col min="16116" max="16120" width="15" style="54" customWidth="1"/>
    <col min="16121" max="16384" width="8.85546875" style="54"/>
  </cols>
  <sheetData>
    <row r="1" spans="1:7" s="62" customFormat="1" ht="27.6" customHeight="1">
      <c r="A1" s="171" t="s">
        <v>152</v>
      </c>
      <c r="B1" s="171"/>
      <c r="C1" s="171"/>
      <c r="D1" s="171"/>
      <c r="E1" s="171"/>
      <c r="F1" s="171"/>
    </row>
    <row r="2" spans="1:7" s="62" customFormat="1" ht="48">
      <c r="A2" s="131" t="s">
        <v>47</v>
      </c>
      <c r="B2" s="132" t="s">
        <v>60</v>
      </c>
      <c r="C2" s="105" t="s">
        <v>81</v>
      </c>
      <c r="D2" s="105" t="s">
        <v>82</v>
      </c>
      <c r="E2" s="96" t="s">
        <v>156</v>
      </c>
      <c r="F2" s="96" t="s">
        <v>79</v>
      </c>
    </row>
    <row r="3" spans="1:7" s="62" customFormat="1">
      <c r="A3" s="133"/>
      <c r="B3" s="134"/>
      <c r="C3" s="134"/>
      <c r="D3" s="134"/>
      <c r="E3" s="135"/>
      <c r="F3" s="135"/>
    </row>
    <row r="4" spans="1:7" s="62" customFormat="1">
      <c r="A4" s="63" t="s">
        <v>30</v>
      </c>
      <c r="B4" s="11"/>
      <c r="C4" s="11"/>
      <c r="D4" s="11"/>
      <c r="E4" s="11"/>
      <c r="F4" s="11"/>
    </row>
    <row r="5" spans="1:7" s="62" customFormat="1">
      <c r="A5" s="64" t="s">
        <v>51</v>
      </c>
      <c r="B5" s="11">
        <v>18</v>
      </c>
      <c r="C5" s="129">
        <v>11652607963</v>
      </c>
      <c r="D5" s="129">
        <v>6257730644</v>
      </c>
      <c r="E5" s="123">
        <v>8799836919</v>
      </c>
      <c r="F5" s="123">
        <v>4614421035</v>
      </c>
    </row>
    <row r="6" spans="1:7" s="62" customFormat="1">
      <c r="A6" s="64" t="s">
        <v>31</v>
      </c>
      <c r="B6" s="11">
        <v>18</v>
      </c>
      <c r="C6" s="129">
        <v>-10480702401</v>
      </c>
      <c r="D6" s="129">
        <v>-5638134978</v>
      </c>
      <c r="E6" s="123">
        <v>-7805958946</v>
      </c>
      <c r="F6" s="123">
        <v>-4085799514</v>
      </c>
    </row>
    <row r="7" spans="1:7" s="62" customFormat="1" ht="11.25" customHeight="1">
      <c r="A7" s="65"/>
      <c r="B7" s="39"/>
      <c r="C7" s="129"/>
      <c r="D7" s="129"/>
      <c r="E7" s="14"/>
      <c r="F7" s="14"/>
    </row>
    <row r="8" spans="1:7" s="62" customFormat="1">
      <c r="A8" s="24" t="s">
        <v>20</v>
      </c>
      <c r="B8" s="119"/>
      <c r="C8" s="86">
        <f>+SUM(C5:C6)</f>
        <v>1171905562</v>
      </c>
      <c r="D8" s="86">
        <f>+SUM(D5:D6)</f>
        <v>619595666</v>
      </c>
      <c r="E8" s="66">
        <f>+SUM(E5:E6)</f>
        <v>993877973</v>
      </c>
      <c r="F8" s="66">
        <f>+SUM(F5:F6)</f>
        <v>528621521</v>
      </c>
      <c r="G8" s="136"/>
    </row>
    <row r="9" spans="1:7" s="62" customFormat="1" ht="12.75" customHeight="1">
      <c r="A9" s="64"/>
      <c r="B9" s="38"/>
      <c r="C9" s="11"/>
      <c r="D9" s="11"/>
      <c r="E9" s="11"/>
      <c r="F9" s="11"/>
    </row>
    <row r="10" spans="1:7" s="62" customFormat="1">
      <c r="A10" s="64" t="s">
        <v>74</v>
      </c>
      <c r="B10" s="11">
        <v>19</v>
      </c>
      <c r="C10" s="129">
        <v>-232585741</v>
      </c>
      <c r="D10" s="129">
        <v>-127002473</v>
      </c>
      <c r="E10" s="123">
        <v>-206386057</v>
      </c>
      <c r="F10" s="123">
        <v>-115577842</v>
      </c>
    </row>
    <row r="11" spans="1:7" s="62" customFormat="1">
      <c r="A11" s="64" t="s">
        <v>32</v>
      </c>
      <c r="B11" s="11">
        <v>19</v>
      </c>
      <c r="C11" s="129">
        <v>-113894959</v>
      </c>
      <c r="D11" s="129">
        <v>-61340785</v>
      </c>
      <c r="E11" s="123">
        <v>-101426200</v>
      </c>
      <c r="F11" s="123">
        <v>-57831829</v>
      </c>
    </row>
    <row r="12" spans="1:7" s="62" customFormat="1">
      <c r="A12" s="64" t="s">
        <v>33</v>
      </c>
      <c r="B12" s="11">
        <v>19</v>
      </c>
      <c r="C12" s="129">
        <v>-147549474</v>
      </c>
      <c r="D12" s="129">
        <v>-72466860</v>
      </c>
      <c r="E12" s="123">
        <v>-156244985</v>
      </c>
      <c r="F12" s="123">
        <v>-77356622</v>
      </c>
    </row>
    <row r="13" spans="1:7" s="62" customFormat="1">
      <c r="A13" s="64" t="s">
        <v>52</v>
      </c>
      <c r="B13" s="11">
        <v>21</v>
      </c>
      <c r="C13" s="129">
        <v>161950830</v>
      </c>
      <c r="D13" s="129">
        <v>70405103</v>
      </c>
      <c r="E13" s="123">
        <v>87200492</v>
      </c>
      <c r="F13" s="123">
        <v>48261488</v>
      </c>
    </row>
    <row r="14" spans="1:7" s="62" customFormat="1">
      <c r="A14" s="64" t="s">
        <v>53</v>
      </c>
      <c r="B14" s="11">
        <v>21</v>
      </c>
      <c r="C14" s="129">
        <v>-131743292</v>
      </c>
      <c r="D14" s="129">
        <v>-51341128</v>
      </c>
      <c r="E14" s="123">
        <v>-96166409</v>
      </c>
      <c r="F14" s="123">
        <v>-42298522</v>
      </c>
    </row>
    <row r="15" spans="1:7" s="62" customFormat="1" ht="12" customHeight="1">
      <c r="A15" s="65"/>
      <c r="B15" s="39"/>
      <c r="C15" s="13"/>
      <c r="D15" s="13"/>
      <c r="E15" s="14"/>
      <c r="F15" s="14"/>
    </row>
    <row r="16" spans="1:7" s="62" customFormat="1">
      <c r="A16" s="24" t="s">
        <v>54</v>
      </c>
      <c r="B16" s="119"/>
      <c r="C16" s="86">
        <f>+SUM(C8:C14)</f>
        <v>708082926</v>
      </c>
      <c r="D16" s="86">
        <f>+SUM(D8:D14)</f>
        <v>377849523</v>
      </c>
      <c r="E16" s="66">
        <f>+SUM(E8:E14)</f>
        <v>520854814</v>
      </c>
      <c r="F16" s="66">
        <f>+SUM(F8:F14)</f>
        <v>283818194</v>
      </c>
    </row>
    <row r="17" spans="1:7" s="62" customFormat="1" ht="11.25" customHeight="1">
      <c r="A17" s="64"/>
      <c r="B17" s="38"/>
      <c r="C17" s="11"/>
      <c r="D17" s="11"/>
      <c r="E17" s="11"/>
      <c r="F17" s="11"/>
    </row>
    <row r="18" spans="1:7">
      <c r="A18" s="64" t="s">
        <v>66</v>
      </c>
      <c r="B18" s="11">
        <v>29</v>
      </c>
      <c r="C18" s="129">
        <v>363677</v>
      </c>
      <c r="D18" s="158" t="s">
        <v>96</v>
      </c>
      <c r="E18" s="123">
        <v>421798</v>
      </c>
      <c r="F18" s="123">
        <v>421798</v>
      </c>
    </row>
    <row r="19" spans="1:7" s="62" customFormat="1" ht="11.25" customHeight="1">
      <c r="A19" s="64" t="s">
        <v>57</v>
      </c>
      <c r="B19" s="11">
        <v>29</v>
      </c>
      <c r="C19" s="129">
        <v>-1479005</v>
      </c>
      <c r="D19" s="129">
        <v>-1479005</v>
      </c>
      <c r="E19" s="123">
        <v>-1153331</v>
      </c>
      <c r="F19" s="123">
        <v>3227</v>
      </c>
    </row>
    <row r="20" spans="1:7" s="62" customFormat="1" ht="11.25" customHeight="1">
      <c r="A20" s="64"/>
      <c r="B20" s="11"/>
      <c r="C20" s="129"/>
      <c r="D20" s="129"/>
      <c r="E20" s="123"/>
      <c r="F20" s="123"/>
    </row>
    <row r="21" spans="1:7" s="62" customFormat="1">
      <c r="A21" s="24" t="s">
        <v>73</v>
      </c>
      <c r="B21" s="119"/>
      <c r="C21" s="86">
        <f>+SUM(C16:C19)</f>
        <v>706967598</v>
      </c>
      <c r="D21" s="86">
        <f>+SUM(D16:D19)</f>
        <v>376370518</v>
      </c>
      <c r="E21" s="66">
        <f>+SUM(E16:E19)</f>
        <v>520123281</v>
      </c>
      <c r="F21" s="66">
        <f>+SUM(F16:F19)</f>
        <v>284243219</v>
      </c>
      <c r="G21" s="136"/>
    </row>
    <row r="22" spans="1:7" s="62" customFormat="1" ht="11.25" customHeight="1">
      <c r="A22" s="64"/>
      <c r="B22" s="38"/>
      <c r="C22" s="18"/>
      <c r="D22" s="18"/>
      <c r="E22" s="11"/>
      <c r="F22" s="11"/>
    </row>
    <row r="23" spans="1:7" s="62" customFormat="1">
      <c r="A23" s="64" t="s">
        <v>67</v>
      </c>
      <c r="B23" s="11">
        <v>22</v>
      </c>
      <c r="C23" s="129">
        <v>177840381</v>
      </c>
      <c r="D23" s="129">
        <v>95444418</v>
      </c>
      <c r="E23" s="123">
        <v>162355600</v>
      </c>
      <c r="F23" s="123">
        <v>123874304</v>
      </c>
    </row>
    <row r="24" spans="1:7" s="62" customFormat="1">
      <c r="A24" s="64" t="s">
        <v>68</v>
      </c>
      <c r="B24" s="11">
        <v>23</v>
      </c>
      <c r="C24" s="129">
        <v>-254489343</v>
      </c>
      <c r="D24" s="129">
        <v>-121582405</v>
      </c>
      <c r="E24" s="123">
        <v>-206214592</v>
      </c>
      <c r="F24" s="123">
        <v>-141839978</v>
      </c>
    </row>
    <row r="25" spans="1:7" s="62" customFormat="1" ht="12" customHeight="1">
      <c r="A25" s="69"/>
      <c r="B25" s="40"/>
      <c r="C25" s="85"/>
      <c r="D25" s="85"/>
      <c r="E25" s="37"/>
      <c r="F25" s="37"/>
    </row>
    <row r="26" spans="1:7" s="62" customFormat="1" ht="13.5" customHeight="1">
      <c r="A26" s="24" t="s">
        <v>34</v>
      </c>
      <c r="B26" s="119"/>
      <c r="C26" s="86">
        <f>+SUM(C21:C24)</f>
        <v>630318636</v>
      </c>
      <c r="D26" s="86">
        <f>+SUM(D21:D24)</f>
        <v>350232531</v>
      </c>
      <c r="E26" s="66">
        <f>+SUM(E21:E24)</f>
        <v>476264289</v>
      </c>
      <c r="F26" s="66">
        <f>+SUM(F21:F24)</f>
        <v>266277545</v>
      </c>
    </row>
    <row r="27" spans="1:7" s="62" customFormat="1">
      <c r="A27" s="63"/>
      <c r="B27" s="41"/>
      <c r="C27" s="87"/>
      <c r="D27" s="87"/>
      <c r="E27" s="68"/>
      <c r="F27" s="68"/>
    </row>
    <row r="28" spans="1:7" s="62" customFormat="1">
      <c r="A28" s="63" t="s">
        <v>160</v>
      </c>
      <c r="B28" s="18"/>
      <c r="C28" s="129">
        <f>+SUM(C29:C30)</f>
        <v>3599327</v>
      </c>
      <c r="D28" s="129">
        <f>+SUM(D29:D30)</f>
        <v>11417364</v>
      </c>
      <c r="E28" s="123">
        <f>+SUM(E29:E30)</f>
        <v>-12161631</v>
      </c>
      <c r="F28" s="123">
        <f>+SUM(F29:F30)</f>
        <v>-5225384</v>
      </c>
    </row>
    <row r="29" spans="1:7" s="62" customFormat="1">
      <c r="A29" s="64" t="s">
        <v>63</v>
      </c>
      <c r="B29" s="11">
        <v>24</v>
      </c>
      <c r="C29" s="129">
        <v>-9642977</v>
      </c>
      <c r="D29" s="129">
        <v>-5497919</v>
      </c>
      <c r="E29" s="123">
        <v>-15155143</v>
      </c>
      <c r="F29" s="123">
        <v>-8948453</v>
      </c>
    </row>
    <row r="30" spans="1:7" s="62" customFormat="1">
      <c r="A30" s="64" t="s">
        <v>95</v>
      </c>
      <c r="B30" s="11">
        <v>24</v>
      </c>
      <c r="C30" s="129">
        <v>13242304</v>
      </c>
      <c r="D30" s="129">
        <v>16915283</v>
      </c>
      <c r="E30" s="123">
        <v>2993512</v>
      </c>
      <c r="F30" s="123">
        <v>3723069</v>
      </c>
    </row>
    <row r="31" spans="1:7" s="62" customFormat="1" ht="12" customHeight="1">
      <c r="A31" s="69"/>
      <c r="B31" s="40"/>
      <c r="C31" s="36"/>
      <c r="D31" s="36"/>
      <c r="E31" s="36"/>
      <c r="F31" s="36"/>
    </row>
    <row r="32" spans="1:7" s="62" customFormat="1">
      <c r="A32" s="24" t="s">
        <v>106</v>
      </c>
      <c r="B32" s="119"/>
      <c r="C32" s="86">
        <f>+C26+C29+C30</f>
        <v>633917963</v>
      </c>
      <c r="D32" s="86">
        <f>+D26+D29+D30</f>
        <v>361649895</v>
      </c>
      <c r="E32" s="66">
        <f>+E26+E29+E30</f>
        <v>464102658</v>
      </c>
      <c r="F32" s="66">
        <f>+F26+F29+F30</f>
        <v>261052161</v>
      </c>
    </row>
    <row r="33" spans="1:6" s="62" customFormat="1">
      <c r="A33" s="24"/>
      <c r="B33" s="119"/>
      <c r="C33" s="137"/>
      <c r="D33" s="137"/>
      <c r="E33" s="137"/>
      <c r="F33" s="137"/>
    </row>
    <row r="34" spans="1:6" s="62" customFormat="1" ht="12.75" thickBot="1">
      <c r="A34" s="70" t="s">
        <v>161</v>
      </c>
      <c r="B34" s="92">
        <v>25</v>
      </c>
      <c r="C34" s="111" t="s">
        <v>97</v>
      </c>
      <c r="D34" s="111" t="s">
        <v>98</v>
      </c>
      <c r="E34" s="112" t="s">
        <v>69</v>
      </c>
      <c r="F34" s="112" t="s">
        <v>80</v>
      </c>
    </row>
    <row r="35" spans="1:6" ht="12.75" thickTop="1"/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view="pageBreakPreview" zoomScale="90" zoomScaleNormal="80" zoomScaleSheetLayoutView="90" workbookViewId="0">
      <selection activeCell="M23" sqref="M23"/>
    </sheetView>
  </sheetViews>
  <sheetFormatPr defaultColWidth="8.85546875" defaultRowHeight="12"/>
  <cols>
    <col min="1" max="1" width="62" style="54" customWidth="1"/>
    <col min="2" max="2" width="13.7109375" style="36" customWidth="1"/>
    <col min="3" max="6" width="17.5703125" style="36" customWidth="1"/>
    <col min="7" max="241" width="8.85546875" style="54"/>
    <col min="242" max="242" width="37.42578125" style="54" customWidth="1"/>
    <col min="243" max="243" width="13.42578125" style="54" customWidth="1"/>
    <col min="244" max="247" width="15" style="54" customWidth="1"/>
    <col min="248" max="497" width="8.85546875" style="54"/>
    <col min="498" max="498" width="37.42578125" style="54" customWidth="1"/>
    <col min="499" max="499" width="13.42578125" style="54" customWidth="1"/>
    <col min="500" max="503" width="15" style="54" customWidth="1"/>
    <col min="504" max="753" width="8.85546875" style="54"/>
    <col min="754" max="754" width="37.42578125" style="54" customWidth="1"/>
    <col min="755" max="755" width="13.42578125" style="54" customWidth="1"/>
    <col min="756" max="759" width="15" style="54" customWidth="1"/>
    <col min="760" max="1009" width="8.85546875" style="54"/>
    <col min="1010" max="1010" width="37.42578125" style="54" customWidth="1"/>
    <col min="1011" max="1011" width="13.42578125" style="54" customWidth="1"/>
    <col min="1012" max="1015" width="15" style="54" customWidth="1"/>
    <col min="1016" max="1265" width="8.85546875" style="54"/>
    <col min="1266" max="1266" width="37.42578125" style="54" customWidth="1"/>
    <col min="1267" max="1267" width="13.42578125" style="54" customWidth="1"/>
    <col min="1268" max="1271" width="15" style="54" customWidth="1"/>
    <col min="1272" max="1521" width="8.85546875" style="54"/>
    <col min="1522" max="1522" width="37.42578125" style="54" customWidth="1"/>
    <col min="1523" max="1523" width="13.42578125" style="54" customWidth="1"/>
    <col min="1524" max="1527" width="15" style="54" customWidth="1"/>
    <col min="1528" max="1777" width="8.85546875" style="54"/>
    <col min="1778" max="1778" width="37.42578125" style="54" customWidth="1"/>
    <col min="1779" max="1779" width="13.42578125" style="54" customWidth="1"/>
    <col min="1780" max="1783" width="15" style="54" customWidth="1"/>
    <col min="1784" max="2033" width="8.85546875" style="54"/>
    <col min="2034" max="2034" width="37.42578125" style="54" customWidth="1"/>
    <col min="2035" max="2035" width="13.42578125" style="54" customWidth="1"/>
    <col min="2036" max="2039" width="15" style="54" customWidth="1"/>
    <col min="2040" max="2289" width="8.85546875" style="54"/>
    <col min="2290" max="2290" width="37.42578125" style="54" customWidth="1"/>
    <col min="2291" max="2291" width="13.42578125" style="54" customWidth="1"/>
    <col min="2292" max="2295" width="15" style="54" customWidth="1"/>
    <col min="2296" max="2545" width="8.85546875" style="54"/>
    <col min="2546" max="2546" width="37.42578125" style="54" customWidth="1"/>
    <col min="2547" max="2547" width="13.42578125" style="54" customWidth="1"/>
    <col min="2548" max="2551" width="15" style="54" customWidth="1"/>
    <col min="2552" max="2801" width="8.85546875" style="54"/>
    <col min="2802" max="2802" width="37.42578125" style="54" customWidth="1"/>
    <col min="2803" max="2803" width="13.42578125" style="54" customWidth="1"/>
    <col min="2804" max="2807" width="15" style="54" customWidth="1"/>
    <col min="2808" max="3057" width="8.85546875" style="54"/>
    <col min="3058" max="3058" width="37.42578125" style="54" customWidth="1"/>
    <col min="3059" max="3059" width="13.42578125" style="54" customWidth="1"/>
    <col min="3060" max="3063" width="15" style="54" customWidth="1"/>
    <col min="3064" max="3313" width="8.85546875" style="54"/>
    <col min="3314" max="3314" width="37.42578125" style="54" customWidth="1"/>
    <col min="3315" max="3315" width="13.42578125" style="54" customWidth="1"/>
    <col min="3316" max="3319" width="15" style="54" customWidth="1"/>
    <col min="3320" max="3569" width="8.85546875" style="54"/>
    <col min="3570" max="3570" width="37.42578125" style="54" customWidth="1"/>
    <col min="3571" max="3571" width="13.42578125" style="54" customWidth="1"/>
    <col min="3572" max="3575" width="15" style="54" customWidth="1"/>
    <col min="3576" max="3825" width="8.85546875" style="54"/>
    <col min="3826" max="3826" width="37.42578125" style="54" customWidth="1"/>
    <col min="3827" max="3827" width="13.42578125" style="54" customWidth="1"/>
    <col min="3828" max="3831" width="15" style="54" customWidth="1"/>
    <col min="3832" max="4081" width="8.85546875" style="54"/>
    <col min="4082" max="4082" width="37.42578125" style="54" customWidth="1"/>
    <col min="4083" max="4083" width="13.42578125" style="54" customWidth="1"/>
    <col min="4084" max="4087" width="15" style="54" customWidth="1"/>
    <col min="4088" max="4337" width="8.85546875" style="54"/>
    <col min="4338" max="4338" width="37.42578125" style="54" customWidth="1"/>
    <col min="4339" max="4339" width="13.42578125" style="54" customWidth="1"/>
    <col min="4340" max="4343" width="15" style="54" customWidth="1"/>
    <col min="4344" max="4593" width="8.85546875" style="54"/>
    <col min="4594" max="4594" width="37.42578125" style="54" customWidth="1"/>
    <col min="4595" max="4595" width="13.42578125" style="54" customWidth="1"/>
    <col min="4596" max="4599" width="15" style="54" customWidth="1"/>
    <col min="4600" max="4849" width="8.85546875" style="54"/>
    <col min="4850" max="4850" width="37.42578125" style="54" customWidth="1"/>
    <col min="4851" max="4851" width="13.42578125" style="54" customWidth="1"/>
    <col min="4852" max="4855" width="15" style="54" customWidth="1"/>
    <col min="4856" max="5105" width="8.85546875" style="54"/>
    <col min="5106" max="5106" width="37.42578125" style="54" customWidth="1"/>
    <col min="5107" max="5107" width="13.42578125" style="54" customWidth="1"/>
    <col min="5108" max="5111" width="15" style="54" customWidth="1"/>
    <col min="5112" max="5361" width="8.85546875" style="54"/>
    <col min="5362" max="5362" width="37.42578125" style="54" customWidth="1"/>
    <col min="5363" max="5363" width="13.42578125" style="54" customWidth="1"/>
    <col min="5364" max="5367" width="15" style="54" customWidth="1"/>
    <col min="5368" max="5617" width="8.85546875" style="54"/>
    <col min="5618" max="5618" width="37.42578125" style="54" customWidth="1"/>
    <col min="5619" max="5619" width="13.42578125" style="54" customWidth="1"/>
    <col min="5620" max="5623" width="15" style="54" customWidth="1"/>
    <col min="5624" max="5873" width="8.85546875" style="54"/>
    <col min="5874" max="5874" width="37.42578125" style="54" customWidth="1"/>
    <col min="5875" max="5875" width="13.42578125" style="54" customWidth="1"/>
    <col min="5876" max="5879" width="15" style="54" customWidth="1"/>
    <col min="5880" max="6129" width="8.85546875" style="54"/>
    <col min="6130" max="6130" width="37.42578125" style="54" customWidth="1"/>
    <col min="6131" max="6131" width="13.42578125" style="54" customWidth="1"/>
    <col min="6132" max="6135" width="15" style="54" customWidth="1"/>
    <col min="6136" max="6385" width="8.85546875" style="54"/>
    <col min="6386" max="6386" width="37.42578125" style="54" customWidth="1"/>
    <col min="6387" max="6387" width="13.42578125" style="54" customWidth="1"/>
    <col min="6388" max="6391" width="15" style="54" customWidth="1"/>
    <col min="6392" max="6641" width="8.85546875" style="54"/>
    <col min="6642" max="6642" width="37.42578125" style="54" customWidth="1"/>
    <col min="6643" max="6643" width="13.42578125" style="54" customWidth="1"/>
    <col min="6644" max="6647" width="15" style="54" customWidth="1"/>
    <col min="6648" max="6897" width="8.85546875" style="54"/>
    <col min="6898" max="6898" width="37.42578125" style="54" customWidth="1"/>
    <col min="6899" max="6899" width="13.42578125" style="54" customWidth="1"/>
    <col min="6900" max="6903" width="15" style="54" customWidth="1"/>
    <col min="6904" max="7153" width="8.85546875" style="54"/>
    <col min="7154" max="7154" width="37.42578125" style="54" customWidth="1"/>
    <col min="7155" max="7155" width="13.42578125" style="54" customWidth="1"/>
    <col min="7156" max="7159" width="15" style="54" customWidth="1"/>
    <col min="7160" max="7409" width="8.85546875" style="54"/>
    <col min="7410" max="7410" width="37.42578125" style="54" customWidth="1"/>
    <col min="7411" max="7411" width="13.42578125" style="54" customWidth="1"/>
    <col min="7412" max="7415" width="15" style="54" customWidth="1"/>
    <col min="7416" max="7665" width="8.85546875" style="54"/>
    <col min="7666" max="7666" width="37.42578125" style="54" customWidth="1"/>
    <col min="7667" max="7667" width="13.42578125" style="54" customWidth="1"/>
    <col min="7668" max="7671" width="15" style="54" customWidth="1"/>
    <col min="7672" max="7921" width="8.85546875" style="54"/>
    <col min="7922" max="7922" width="37.42578125" style="54" customWidth="1"/>
    <col min="7923" max="7923" width="13.42578125" style="54" customWidth="1"/>
    <col min="7924" max="7927" width="15" style="54" customWidth="1"/>
    <col min="7928" max="8177" width="8.85546875" style="54"/>
    <col min="8178" max="8178" width="37.42578125" style="54" customWidth="1"/>
    <col min="8179" max="8179" width="13.42578125" style="54" customWidth="1"/>
    <col min="8180" max="8183" width="15" style="54" customWidth="1"/>
    <col min="8184" max="8433" width="8.85546875" style="54"/>
    <col min="8434" max="8434" width="37.42578125" style="54" customWidth="1"/>
    <col min="8435" max="8435" width="13.42578125" style="54" customWidth="1"/>
    <col min="8436" max="8439" width="15" style="54" customWidth="1"/>
    <col min="8440" max="8689" width="8.85546875" style="54"/>
    <col min="8690" max="8690" width="37.42578125" style="54" customWidth="1"/>
    <col min="8691" max="8691" width="13.42578125" style="54" customWidth="1"/>
    <col min="8692" max="8695" width="15" style="54" customWidth="1"/>
    <col min="8696" max="8945" width="8.85546875" style="54"/>
    <col min="8946" max="8946" width="37.42578125" style="54" customWidth="1"/>
    <col min="8947" max="8947" width="13.42578125" style="54" customWidth="1"/>
    <col min="8948" max="8951" width="15" style="54" customWidth="1"/>
    <col min="8952" max="9201" width="8.85546875" style="54"/>
    <col min="9202" max="9202" width="37.42578125" style="54" customWidth="1"/>
    <col min="9203" max="9203" width="13.42578125" style="54" customWidth="1"/>
    <col min="9204" max="9207" width="15" style="54" customWidth="1"/>
    <col min="9208" max="9457" width="8.85546875" style="54"/>
    <col min="9458" max="9458" width="37.42578125" style="54" customWidth="1"/>
    <col min="9459" max="9459" width="13.42578125" style="54" customWidth="1"/>
    <col min="9460" max="9463" width="15" style="54" customWidth="1"/>
    <col min="9464" max="9713" width="8.85546875" style="54"/>
    <col min="9714" max="9714" width="37.42578125" style="54" customWidth="1"/>
    <col min="9715" max="9715" width="13.42578125" style="54" customWidth="1"/>
    <col min="9716" max="9719" width="15" style="54" customWidth="1"/>
    <col min="9720" max="9969" width="8.85546875" style="54"/>
    <col min="9970" max="9970" width="37.42578125" style="54" customWidth="1"/>
    <col min="9971" max="9971" width="13.42578125" style="54" customWidth="1"/>
    <col min="9972" max="9975" width="15" style="54" customWidth="1"/>
    <col min="9976" max="10225" width="8.85546875" style="54"/>
    <col min="10226" max="10226" width="37.42578125" style="54" customWidth="1"/>
    <col min="10227" max="10227" width="13.42578125" style="54" customWidth="1"/>
    <col min="10228" max="10231" width="15" style="54" customWidth="1"/>
    <col min="10232" max="10481" width="8.85546875" style="54"/>
    <col min="10482" max="10482" width="37.42578125" style="54" customWidth="1"/>
    <col min="10483" max="10483" width="13.42578125" style="54" customWidth="1"/>
    <col min="10484" max="10487" width="15" style="54" customWidth="1"/>
    <col min="10488" max="10737" width="8.85546875" style="54"/>
    <col min="10738" max="10738" width="37.42578125" style="54" customWidth="1"/>
    <col min="10739" max="10739" width="13.42578125" style="54" customWidth="1"/>
    <col min="10740" max="10743" width="15" style="54" customWidth="1"/>
    <col min="10744" max="10993" width="8.85546875" style="54"/>
    <col min="10994" max="10994" width="37.42578125" style="54" customWidth="1"/>
    <col min="10995" max="10995" width="13.42578125" style="54" customWidth="1"/>
    <col min="10996" max="10999" width="15" style="54" customWidth="1"/>
    <col min="11000" max="11249" width="8.85546875" style="54"/>
    <col min="11250" max="11250" width="37.42578125" style="54" customWidth="1"/>
    <col min="11251" max="11251" width="13.42578125" style="54" customWidth="1"/>
    <col min="11252" max="11255" width="15" style="54" customWidth="1"/>
    <col min="11256" max="11505" width="8.85546875" style="54"/>
    <col min="11506" max="11506" width="37.42578125" style="54" customWidth="1"/>
    <col min="11507" max="11507" width="13.42578125" style="54" customWidth="1"/>
    <col min="11508" max="11511" width="15" style="54" customWidth="1"/>
    <col min="11512" max="11761" width="8.85546875" style="54"/>
    <col min="11762" max="11762" width="37.42578125" style="54" customWidth="1"/>
    <col min="11763" max="11763" width="13.42578125" style="54" customWidth="1"/>
    <col min="11764" max="11767" width="15" style="54" customWidth="1"/>
    <col min="11768" max="12017" width="8.85546875" style="54"/>
    <col min="12018" max="12018" width="37.42578125" style="54" customWidth="1"/>
    <col min="12019" max="12019" width="13.42578125" style="54" customWidth="1"/>
    <col min="12020" max="12023" width="15" style="54" customWidth="1"/>
    <col min="12024" max="12273" width="8.85546875" style="54"/>
    <col min="12274" max="12274" width="37.42578125" style="54" customWidth="1"/>
    <col min="12275" max="12275" width="13.42578125" style="54" customWidth="1"/>
    <col min="12276" max="12279" width="15" style="54" customWidth="1"/>
    <col min="12280" max="12529" width="8.85546875" style="54"/>
    <col min="12530" max="12530" width="37.42578125" style="54" customWidth="1"/>
    <col min="12531" max="12531" width="13.42578125" style="54" customWidth="1"/>
    <col min="12532" max="12535" width="15" style="54" customWidth="1"/>
    <col min="12536" max="12785" width="8.85546875" style="54"/>
    <col min="12786" max="12786" width="37.42578125" style="54" customWidth="1"/>
    <col min="12787" max="12787" width="13.42578125" style="54" customWidth="1"/>
    <col min="12788" max="12791" width="15" style="54" customWidth="1"/>
    <col min="12792" max="13041" width="8.85546875" style="54"/>
    <col min="13042" max="13042" width="37.42578125" style="54" customWidth="1"/>
    <col min="13043" max="13043" width="13.42578125" style="54" customWidth="1"/>
    <col min="13044" max="13047" width="15" style="54" customWidth="1"/>
    <col min="13048" max="13297" width="8.85546875" style="54"/>
    <col min="13298" max="13298" width="37.42578125" style="54" customWidth="1"/>
    <col min="13299" max="13299" width="13.42578125" style="54" customWidth="1"/>
    <col min="13300" max="13303" width="15" style="54" customWidth="1"/>
    <col min="13304" max="13553" width="8.85546875" style="54"/>
    <col min="13554" max="13554" width="37.42578125" style="54" customWidth="1"/>
    <col min="13555" max="13555" width="13.42578125" style="54" customWidth="1"/>
    <col min="13556" max="13559" width="15" style="54" customWidth="1"/>
    <col min="13560" max="13809" width="8.85546875" style="54"/>
    <col min="13810" max="13810" width="37.42578125" style="54" customWidth="1"/>
    <col min="13811" max="13811" width="13.42578125" style="54" customWidth="1"/>
    <col min="13812" max="13815" width="15" style="54" customWidth="1"/>
    <col min="13816" max="14065" width="8.85546875" style="54"/>
    <col min="14066" max="14066" width="37.42578125" style="54" customWidth="1"/>
    <col min="14067" max="14067" width="13.42578125" style="54" customWidth="1"/>
    <col min="14068" max="14071" width="15" style="54" customWidth="1"/>
    <col min="14072" max="14321" width="8.85546875" style="54"/>
    <col min="14322" max="14322" width="37.42578125" style="54" customWidth="1"/>
    <col min="14323" max="14323" width="13.42578125" style="54" customWidth="1"/>
    <col min="14324" max="14327" width="15" style="54" customWidth="1"/>
    <col min="14328" max="14577" width="8.85546875" style="54"/>
    <col min="14578" max="14578" width="37.42578125" style="54" customWidth="1"/>
    <col min="14579" max="14579" width="13.42578125" style="54" customWidth="1"/>
    <col min="14580" max="14583" width="15" style="54" customWidth="1"/>
    <col min="14584" max="14833" width="8.85546875" style="54"/>
    <col min="14834" max="14834" width="37.42578125" style="54" customWidth="1"/>
    <col min="14835" max="14835" width="13.42578125" style="54" customWidth="1"/>
    <col min="14836" max="14839" width="15" style="54" customWidth="1"/>
    <col min="14840" max="15089" width="8.85546875" style="54"/>
    <col min="15090" max="15090" width="37.42578125" style="54" customWidth="1"/>
    <col min="15091" max="15091" width="13.42578125" style="54" customWidth="1"/>
    <col min="15092" max="15095" width="15" style="54" customWidth="1"/>
    <col min="15096" max="15345" width="8.85546875" style="54"/>
    <col min="15346" max="15346" width="37.42578125" style="54" customWidth="1"/>
    <col min="15347" max="15347" width="13.42578125" style="54" customWidth="1"/>
    <col min="15348" max="15351" width="15" style="54" customWidth="1"/>
    <col min="15352" max="15601" width="8.85546875" style="54"/>
    <col min="15602" max="15602" width="37.42578125" style="54" customWidth="1"/>
    <col min="15603" max="15603" width="13.42578125" style="54" customWidth="1"/>
    <col min="15604" max="15607" width="15" style="54" customWidth="1"/>
    <col min="15608" max="15857" width="8.85546875" style="54"/>
    <col min="15858" max="15858" width="37.42578125" style="54" customWidth="1"/>
    <col min="15859" max="15859" width="13.42578125" style="54" customWidth="1"/>
    <col min="15860" max="15863" width="15" style="54" customWidth="1"/>
    <col min="15864" max="16113" width="8.85546875" style="54"/>
    <col min="16114" max="16114" width="37.42578125" style="54" customWidth="1"/>
    <col min="16115" max="16115" width="13.42578125" style="54" customWidth="1"/>
    <col min="16116" max="16119" width="15" style="54" customWidth="1"/>
    <col min="16120" max="16384" width="8.85546875" style="54"/>
  </cols>
  <sheetData>
    <row r="1" spans="1:6" ht="21.6" customHeight="1">
      <c r="A1" s="172" t="s">
        <v>153</v>
      </c>
      <c r="B1" s="172"/>
      <c r="C1" s="172"/>
      <c r="D1" s="172"/>
      <c r="E1" s="172"/>
      <c r="F1" s="172"/>
    </row>
    <row r="2" spans="1:6" ht="48">
      <c r="A2" s="71" t="s">
        <v>47</v>
      </c>
      <c r="B2" s="100" t="s">
        <v>60</v>
      </c>
      <c r="C2" s="105" t="s">
        <v>81</v>
      </c>
      <c r="D2" s="105" t="s">
        <v>82</v>
      </c>
      <c r="E2" s="96" t="s">
        <v>83</v>
      </c>
      <c r="F2" s="96" t="s">
        <v>79</v>
      </c>
    </row>
    <row r="3" spans="1:6">
      <c r="A3" s="72"/>
      <c r="B3" s="73"/>
      <c r="C3" s="73"/>
      <c r="D3" s="73"/>
      <c r="E3" s="73"/>
      <c r="F3" s="73"/>
    </row>
    <row r="4" spans="1:6">
      <c r="A4" s="24" t="s">
        <v>106</v>
      </c>
      <c r="B4" s="15"/>
      <c r="C4" s="121">
        <f>+'Gelir Tablosu'!C32</f>
        <v>633917963</v>
      </c>
      <c r="D4" s="121">
        <f>+'Gelir Tablosu'!D32</f>
        <v>361649895</v>
      </c>
      <c r="E4" s="121">
        <f>+'Gelir Tablosu'!E32</f>
        <v>464102658</v>
      </c>
      <c r="F4" s="121">
        <f>+'Gelir Tablosu'!F32</f>
        <v>261052161</v>
      </c>
    </row>
    <row r="5" spans="1:6">
      <c r="A5" s="63"/>
      <c r="B5" s="18"/>
      <c r="C5" s="18"/>
      <c r="D5" s="18"/>
      <c r="E5" s="18"/>
      <c r="F5" s="18"/>
    </row>
    <row r="6" spans="1:6">
      <c r="A6" s="63" t="s">
        <v>37</v>
      </c>
      <c r="B6" s="18"/>
      <c r="C6" s="18"/>
      <c r="D6" s="18"/>
      <c r="E6" s="18"/>
      <c r="F6" s="18"/>
    </row>
    <row r="7" spans="1:6">
      <c r="A7" s="64"/>
      <c r="B7" s="18"/>
      <c r="C7" s="11"/>
      <c r="D7" s="18"/>
      <c r="E7" s="11"/>
      <c r="F7" s="11"/>
    </row>
    <row r="8" spans="1:6">
      <c r="A8" s="63" t="s">
        <v>45</v>
      </c>
      <c r="B8" s="11"/>
      <c r="C8" s="11"/>
      <c r="D8" s="18"/>
      <c r="E8" s="11"/>
      <c r="F8" s="11"/>
    </row>
    <row r="9" spans="1:6">
      <c r="A9" s="64" t="s">
        <v>70</v>
      </c>
      <c r="B9" s="38">
        <v>17</v>
      </c>
      <c r="C9" s="126">
        <v>1456852</v>
      </c>
      <c r="D9" s="126">
        <v>3520023</v>
      </c>
      <c r="E9" s="140">
        <v>-3476458</v>
      </c>
      <c r="F9" s="140">
        <v>402358</v>
      </c>
    </row>
    <row r="10" spans="1:6">
      <c r="A10" s="64"/>
      <c r="B10" s="38"/>
      <c r="C10" s="125"/>
      <c r="D10" s="125"/>
      <c r="E10" s="125"/>
      <c r="F10" s="125"/>
    </row>
    <row r="11" spans="1:6" ht="30" customHeight="1">
      <c r="A11" s="63" t="s">
        <v>107</v>
      </c>
      <c r="B11" s="38"/>
      <c r="C11" s="125"/>
      <c r="D11" s="125"/>
      <c r="E11" s="125"/>
      <c r="F11" s="125"/>
    </row>
    <row r="12" spans="1:6" ht="24">
      <c r="A12" s="64" t="s">
        <v>108</v>
      </c>
      <c r="B12" s="38">
        <v>17</v>
      </c>
      <c r="C12" s="126">
        <v>-291370</v>
      </c>
      <c r="D12" s="126">
        <v>-704004</v>
      </c>
      <c r="E12" s="140">
        <v>695292</v>
      </c>
      <c r="F12" s="140">
        <v>-80471</v>
      </c>
    </row>
    <row r="13" spans="1:6">
      <c r="A13" s="64"/>
      <c r="B13" s="38"/>
      <c r="C13" s="126"/>
      <c r="D13" s="126"/>
      <c r="E13" s="126"/>
      <c r="F13" s="126"/>
    </row>
    <row r="14" spans="1:6">
      <c r="A14" s="63" t="s">
        <v>46</v>
      </c>
      <c r="B14" s="38"/>
      <c r="C14" s="126"/>
      <c r="D14" s="126"/>
      <c r="E14" s="140"/>
      <c r="F14" s="140"/>
    </row>
    <row r="15" spans="1:6" s="60" customFormat="1" ht="24">
      <c r="A15" s="127" t="s">
        <v>109</v>
      </c>
      <c r="B15" s="38">
        <v>17</v>
      </c>
      <c r="C15" s="126">
        <v>-3177541</v>
      </c>
      <c r="D15" s="126">
        <v>-1096674</v>
      </c>
      <c r="E15" s="140">
        <v>1012314</v>
      </c>
      <c r="F15" s="140">
        <v>-1546590</v>
      </c>
    </row>
    <row r="16" spans="1:6" s="60" customFormat="1" ht="24">
      <c r="A16" s="128" t="s">
        <v>110</v>
      </c>
      <c r="B16" s="38">
        <v>17</v>
      </c>
      <c r="C16" s="126">
        <v>-79944965</v>
      </c>
      <c r="D16" s="126">
        <v>-6573591</v>
      </c>
      <c r="E16" s="140">
        <v>18564442</v>
      </c>
      <c r="F16" s="140">
        <v>16941362</v>
      </c>
    </row>
    <row r="17" spans="1:6" s="60" customFormat="1" ht="24">
      <c r="A17" s="141" t="s">
        <v>111</v>
      </c>
      <c r="B17" s="38"/>
      <c r="C17" s="126"/>
      <c r="D17" s="126"/>
      <c r="E17" s="126"/>
      <c r="F17" s="126"/>
    </row>
    <row r="18" spans="1:6" s="60" customFormat="1" ht="24">
      <c r="A18" s="128" t="s">
        <v>112</v>
      </c>
      <c r="B18" s="38">
        <v>17</v>
      </c>
      <c r="C18" s="126">
        <v>158877</v>
      </c>
      <c r="D18" s="126">
        <v>54834</v>
      </c>
      <c r="E18" s="140">
        <v>-50616</v>
      </c>
      <c r="F18" s="140">
        <v>77329</v>
      </c>
    </row>
    <row r="19" spans="1:6" s="60" customFormat="1" ht="24">
      <c r="A19" s="128" t="s">
        <v>113</v>
      </c>
      <c r="B19" s="38">
        <v>17</v>
      </c>
      <c r="C19" s="126">
        <v>15988993</v>
      </c>
      <c r="D19" s="126">
        <v>1314718</v>
      </c>
      <c r="E19" s="140">
        <v>-3712888</v>
      </c>
      <c r="F19" s="140">
        <v>-3388272</v>
      </c>
    </row>
    <row r="20" spans="1:6" s="60" customFormat="1">
      <c r="A20" s="128"/>
      <c r="B20" s="38"/>
      <c r="D20" s="167"/>
    </row>
    <row r="21" spans="1:6" ht="15" customHeight="1">
      <c r="A21" s="65" t="s">
        <v>37</v>
      </c>
      <c r="B21" s="13"/>
      <c r="C21" s="142">
        <f>+SUM(C9:C19)</f>
        <v>-65809154</v>
      </c>
      <c r="D21" s="142">
        <f>+SUM(D9:D19)</f>
        <v>-3484694</v>
      </c>
      <c r="E21" s="143">
        <f>+SUM(E9:E19)</f>
        <v>13032086</v>
      </c>
      <c r="F21" s="143">
        <f>+SUM(F9:F19)</f>
        <v>12405716</v>
      </c>
    </row>
    <row r="22" spans="1:6">
      <c r="A22" s="65"/>
      <c r="B22" s="13"/>
      <c r="C22" s="13"/>
      <c r="D22" s="13"/>
      <c r="E22" s="13"/>
      <c r="F22" s="13"/>
    </row>
    <row r="23" spans="1:6" ht="12.75" thickBot="1">
      <c r="A23" s="74" t="s">
        <v>21</v>
      </c>
      <c r="B23" s="42"/>
      <c r="C23" s="144">
        <f>+C4+C21</f>
        <v>568108809</v>
      </c>
      <c r="D23" s="144">
        <f>+D4+D21</f>
        <v>358165201</v>
      </c>
      <c r="E23" s="144">
        <f>+E4+E21</f>
        <v>477134744</v>
      </c>
      <c r="F23" s="144">
        <f>+F4+F21</f>
        <v>273457877</v>
      </c>
    </row>
    <row r="24" spans="1:6" ht="12.75" thickTop="1">
      <c r="A24" s="75"/>
      <c r="B24" s="76"/>
      <c r="C24" s="76"/>
      <c r="D24" s="76"/>
      <c r="E24" s="76"/>
      <c r="F24" s="76"/>
    </row>
    <row r="25" spans="1:6">
      <c r="A25" s="77"/>
      <c r="B25" s="78"/>
      <c r="C25" s="78"/>
      <c r="D25" s="78"/>
      <c r="E25" s="78"/>
      <c r="F25" s="78"/>
    </row>
  </sheetData>
  <mergeCells count="1">
    <mergeCell ref="A1:F1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view="pageBreakPreview" zoomScale="90" zoomScaleNormal="85" zoomScaleSheetLayoutView="90" workbookViewId="0">
      <selection activeCell="M23" sqref="M23"/>
    </sheetView>
  </sheetViews>
  <sheetFormatPr defaultColWidth="9.140625" defaultRowHeight="12"/>
  <cols>
    <col min="1" max="1" width="36.140625" style="54" customWidth="1"/>
    <col min="2" max="2" width="12" style="54" customWidth="1"/>
    <col min="3" max="3" width="10.85546875" style="54" customWidth="1"/>
    <col min="4" max="4" width="12" style="54" customWidth="1"/>
    <col min="5" max="5" width="21.140625" style="54" customWidth="1"/>
    <col min="6" max="6" width="14" style="54" customWidth="1"/>
    <col min="7" max="7" width="20.28515625" style="54" bestFit="1" customWidth="1"/>
    <col min="8" max="8" width="14.140625" style="54" customWidth="1"/>
    <col min="9" max="9" width="14.85546875" style="54" bestFit="1" customWidth="1"/>
    <col min="10" max="10" width="14.5703125" style="54" bestFit="1" customWidth="1"/>
    <col min="11" max="11" width="14.85546875" style="54" bestFit="1" customWidth="1"/>
    <col min="12" max="16384" width="9.140625" style="54"/>
  </cols>
  <sheetData>
    <row r="1" spans="1:11" ht="30.75" customHeight="1">
      <c r="A1" s="172" t="s">
        <v>154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66" customHeight="1">
      <c r="A2" s="79"/>
      <c r="B2" s="80"/>
      <c r="C2" s="80"/>
      <c r="D2" s="80"/>
      <c r="E2" s="173" t="s">
        <v>101</v>
      </c>
      <c r="F2" s="174"/>
      <c r="G2" s="98" t="s">
        <v>104</v>
      </c>
      <c r="H2" s="81"/>
      <c r="I2" s="175" t="s">
        <v>55</v>
      </c>
      <c r="J2" s="176"/>
      <c r="K2" s="80"/>
    </row>
    <row r="3" spans="1:11" s="82" customFormat="1" ht="82.5" customHeight="1">
      <c r="A3" s="154" t="s">
        <v>47</v>
      </c>
      <c r="B3" s="115" t="s">
        <v>35</v>
      </c>
      <c r="C3" s="115" t="s">
        <v>157</v>
      </c>
      <c r="D3" s="115" t="s">
        <v>100</v>
      </c>
      <c r="E3" s="114" t="s">
        <v>102</v>
      </c>
      <c r="F3" s="116" t="s">
        <v>103</v>
      </c>
      <c r="G3" s="122" t="s">
        <v>105</v>
      </c>
      <c r="H3" s="122" t="s">
        <v>77</v>
      </c>
      <c r="I3" s="115" t="s">
        <v>64</v>
      </c>
      <c r="J3" s="116" t="s">
        <v>5</v>
      </c>
      <c r="K3" s="115" t="s">
        <v>36</v>
      </c>
    </row>
    <row r="4" spans="1:11" ht="18.600000000000001" customHeight="1">
      <c r="A4" s="106" t="s">
        <v>84</v>
      </c>
      <c r="B4" s="17">
        <v>350910000</v>
      </c>
      <c r="C4" s="17">
        <v>27920283</v>
      </c>
      <c r="D4" s="17">
        <v>8252</v>
      </c>
      <c r="E4" s="17">
        <v>11066300</v>
      </c>
      <c r="F4" s="93">
        <v>-154407851</v>
      </c>
      <c r="G4" s="93">
        <v>-1652515</v>
      </c>
      <c r="H4" s="93">
        <v>438410802</v>
      </c>
      <c r="I4" s="93">
        <v>1545689403</v>
      </c>
      <c r="J4" s="93">
        <v>841910674</v>
      </c>
      <c r="K4" s="93">
        <v>3059855348</v>
      </c>
    </row>
    <row r="5" spans="1:11">
      <c r="A5" s="25"/>
      <c r="B5" s="12"/>
      <c r="C5" s="12"/>
      <c r="D5" s="12"/>
      <c r="E5" s="12"/>
      <c r="F5" s="12"/>
      <c r="G5" s="12"/>
      <c r="H5" s="12"/>
      <c r="I5" s="26"/>
      <c r="J5" s="26"/>
      <c r="K5" s="12"/>
    </row>
    <row r="6" spans="1:11">
      <c r="A6" s="25" t="s">
        <v>106</v>
      </c>
      <c r="B6" s="139">
        <v>0</v>
      </c>
      <c r="C6" s="139">
        <v>0</v>
      </c>
      <c r="D6" s="139">
        <v>0</v>
      </c>
      <c r="E6" s="139">
        <v>0</v>
      </c>
      <c r="F6" s="139">
        <v>0</v>
      </c>
      <c r="G6" s="139">
        <v>0</v>
      </c>
      <c r="H6" s="139">
        <v>0</v>
      </c>
      <c r="I6" s="139">
        <v>0</v>
      </c>
      <c r="J6" s="139">
        <v>464102658</v>
      </c>
      <c r="K6" s="139">
        <f>+SUM(B6:J6)</f>
        <v>464102658</v>
      </c>
    </row>
    <row r="7" spans="1:11">
      <c r="A7" s="27" t="s">
        <v>37</v>
      </c>
      <c r="B7" s="139">
        <v>0</v>
      </c>
      <c r="C7" s="139">
        <v>0</v>
      </c>
      <c r="D7" s="139">
        <v>0</v>
      </c>
      <c r="E7" s="139">
        <v>961698</v>
      </c>
      <c r="F7" s="139">
        <v>14851554</v>
      </c>
      <c r="G7" s="139">
        <v>-2781166</v>
      </c>
      <c r="H7" s="139">
        <v>0</v>
      </c>
      <c r="I7" s="139">
        <v>0</v>
      </c>
      <c r="J7" s="139">
        <v>0</v>
      </c>
      <c r="K7" s="139">
        <f>+SUM(B7:J7)</f>
        <v>13032086</v>
      </c>
    </row>
    <row r="8" spans="1:11">
      <c r="A8" s="28"/>
      <c r="B8" s="13"/>
      <c r="C8" s="13"/>
      <c r="D8" s="13"/>
      <c r="E8" s="124"/>
      <c r="F8" s="124"/>
      <c r="G8" s="124"/>
      <c r="H8" s="124"/>
      <c r="I8" s="124"/>
      <c r="J8" s="124"/>
      <c r="K8" s="124"/>
    </row>
    <row r="9" spans="1:11" s="157" customFormat="1" ht="22.9" customHeight="1">
      <c r="A9" s="155" t="s">
        <v>21</v>
      </c>
      <c r="B9" s="156">
        <f>+SUM(B6:B7)</f>
        <v>0</v>
      </c>
      <c r="C9" s="156">
        <f t="shared" ref="C9:J9" si="0">+SUM(C6:C7)</f>
        <v>0</v>
      </c>
      <c r="D9" s="156">
        <f t="shared" si="0"/>
        <v>0</v>
      </c>
      <c r="E9" s="156">
        <f t="shared" si="0"/>
        <v>961698</v>
      </c>
      <c r="F9" s="156">
        <f t="shared" si="0"/>
        <v>14851554</v>
      </c>
      <c r="G9" s="156">
        <f t="shared" si="0"/>
        <v>-2781166</v>
      </c>
      <c r="H9" s="156">
        <f t="shared" si="0"/>
        <v>0</v>
      </c>
      <c r="I9" s="156">
        <f t="shared" si="0"/>
        <v>0</v>
      </c>
      <c r="J9" s="156">
        <f t="shared" si="0"/>
        <v>464102658</v>
      </c>
      <c r="K9" s="156">
        <f>+SUM(B9:J9)</f>
        <v>477134744</v>
      </c>
    </row>
    <row r="10" spans="1:11">
      <c r="A10" s="27"/>
      <c r="B10" s="26"/>
      <c r="C10" s="26"/>
      <c r="D10" s="26"/>
      <c r="E10" s="123"/>
      <c r="F10" s="123"/>
      <c r="G10" s="123"/>
      <c r="H10" s="123"/>
      <c r="I10" s="123"/>
      <c r="J10" s="123"/>
      <c r="K10" s="123"/>
    </row>
    <row r="11" spans="1:11">
      <c r="A11" s="25" t="s">
        <v>23</v>
      </c>
      <c r="B11" s="139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33336450</v>
      </c>
      <c r="I11" s="139">
        <v>808574224</v>
      </c>
      <c r="J11" s="139">
        <v>-841910674</v>
      </c>
      <c r="K11" s="139">
        <f>+SUM(B11:J11)</f>
        <v>0</v>
      </c>
    </row>
    <row r="12" spans="1:11" ht="13.5" customHeight="1">
      <c r="A12" s="25" t="s">
        <v>99</v>
      </c>
      <c r="B12" s="139">
        <v>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-350910000</v>
      </c>
      <c r="J12" s="139">
        <v>0</v>
      </c>
      <c r="K12" s="139">
        <f>+SUM(B12:J12)</f>
        <v>-350910000</v>
      </c>
    </row>
    <row r="13" spans="1:11" ht="10.5" customHeight="1">
      <c r="A13" s="28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2" customHeight="1">
      <c r="A14" s="83" t="s">
        <v>162</v>
      </c>
      <c r="B14" s="16">
        <f>+B4+B9+B11+B12</f>
        <v>350910000</v>
      </c>
      <c r="C14" s="16">
        <f t="shared" ref="C14:J14" si="1">+C4+C9+C11+C12</f>
        <v>27920283</v>
      </c>
      <c r="D14" s="16">
        <f t="shared" si="1"/>
        <v>8252</v>
      </c>
      <c r="E14" s="16">
        <f t="shared" si="1"/>
        <v>12027998</v>
      </c>
      <c r="F14" s="94">
        <f t="shared" si="1"/>
        <v>-139556297</v>
      </c>
      <c r="G14" s="94">
        <f t="shared" si="1"/>
        <v>-4433681</v>
      </c>
      <c r="H14" s="94">
        <f t="shared" si="1"/>
        <v>471747252</v>
      </c>
      <c r="I14" s="94">
        <f t="shared" si="1"/>
        <v>2003353627</v>
      </c>
      <c r="J14" s="94">
        <f t="shared" si="1"/>
        <v>464102658</v>
      </c>
      <c r="K14" s="94">
        <f>+K4+K9+K11+K12</f>
        <v>3186080092</v>
      </c>
    </row>
    <row r="15" spans="1:11" ht="18.75" customHeight="1">
      <c r="A15" s="113"/>
      <c r="B15" s="67"/>
      <c r="C15" s="67"/>
      <c r="D15" s="67"/>
      <c r="E15" s="67"/>
      <c r="F15" s="95"/>
      <c r="G15" s="95"/>
      <c r="H15" s="95"/>
      <c r="I15" s="95"/>
      <c r="J15" s="95"/>
      <c r="K15" s="95"/>
    </row>
    <row r="16" spans="1:11">
      <c r="A16" s="83" t="s">
        <v>85</v>
      </c>
      <c r="B16" s="16">
        <v>350910000</v>
      </c>
      <c r="C16" s="16">
        <v>27920283</v>
      </c>
      <c r="D16" s="16">
        <v>8252</v>
      </c>
      <c r="E16" s="16">
        <v>16889917</v>
      </c>
      <c r="F16" s="94">
        <v>-336188927</v>
      </c>
      <c r="G16" s="94">
        <v>-14018852</v>
      </c>
      <c r="H16" s="94">
        <v>284206864</v>
      </c>
      <c r="I16" s="94">
        <v>1878584115</v>
      </c>
      <c r="J16" s="94">
        <v>955307659</v>
      </c>
      <c r="K16" s="94">
        <f>+SUM(B16:J16)</f>
        <v>3163619311</v>
      </c>
    </row>
    <row r="17" spans="1:11">
      <c r="A17" s="91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27" t="s">
        <v>106</v>
      </c>
      <c r="B18" s="139">
        <v>0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633917963</v>
      </c>
      <c r="K18" s="158">
        <f>+SUM(B18:J18)</f>
        <v>633917963</v>
      </c>
    </row>
    <row r="19" spans="1:11">
      <c r="A19" s="27" t="s">
        <v>37</v>
      </c>
      <c r="B19" s="139">
        <v>0</v>
      </c>
      <c r="C19" s="139">
        <v>0</v>
      </c>
      <c r="D19" s="139">
        <v>0</v>
      </c>
      <c r="E19" s="139">
        <v>-3018664</v>
      </c>
      <c r="F19" s="139">
        <v>-63955972</v>
      </c>
      <c r="G19" s="139">
        <v>1165482</v>
      </c>
      <c r="H19" s="139">
        <v>0</v>
      </c>
      <c r="I19" s="139">
        <v>0</v>
      </c>
      <c r="J19" s="139">
        <v>0</v>
      </c>
      <c r="K19" s="158">
        <f>+SUM(B19:J19)</f>
        <v>-65809154</v>
      </c>
    </row>
    <row r="20" spans="1:11" ht="9.75" customHeight="1">
      <c r="A20" s="28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s="157" customFormat="1" ht="22.9" customHeight="1">
      <c r="A21" s="155" t="s">
        <v>21</v>
      </c>
      <c r="B21" s="156">
        <f>+SUM(B18:B19)</f>
        <v>0</v>
      </c>
      <c r="C21" s="156">
        <f t="shared" ref="C21:J21" si="2">+SUM(C18:C19)</f>
        <v>0</v>
      </c>
      <c r="D21" s="156">
        <f t="shared" si="2"/>
        <v>0</v>
      </c>
      <c r="E21" s="156">
        <f t="shared" si="2"/>
        <v>-3018664</v>
      </c>
      <c r="F21" s="156">
        <f t="shared" si="2"/>
        <v>-63955972</v>
      </c>
      <c r="G21" s="156">
        <f t="shared" si="2"/>
        <v>1165482</v>
      </c>
      <c r="H21" s="156">
        <f t="shared" si="2"/>
        <v>0</v>
      </c>
      <c r="I21" s="156">
        <f t="shared" si="2"/>
        <v>0</v>
      </c>
      <c r="J21" s="156">
        <f t="shared" si="2"/>
        <v>633917963</v>
      </c>
      <c r="K21" s="159">
        <f>+SUM(B21:J21)</f>
        <v>568108809</v>
      </c>
    </row>
    <row r="22" spans="1:11">
      <c r="A22" s="25" t="s">
        <v>23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38249190</v>
      </c>
      <c r="I22" s="139">
        <v>917058469</v>
      </c>
      <c r="J22" s="139">
        <v>-955307659</v>
      </c>
      <c r="K22" s="158">
        <f>+SUM(B22:J22)</f>
        <v>0</v>
      </c>
    </row>
    <row r="23" spans="1:11">
      <c r="A23" s="25" t="s">
        <v>99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-400037400</v>
      </c>
      <c r="J23" s="139">
        <v>0</v>
      </c>
      <c r="K23" s="158">
        <f>+SUM(B23:J23)</f>
        <v>-400037400</v>
      </c>
    </row>
    <row r="24" spans="1:11" ht="10.5" customHeight="1">
      <c r="A24" s="29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ht="12.75" thickBot="1">
      <c r="A25" s="108" t="s">
        <v>86</v>
      </c>
      <c r="B25" s="109">
        <f>+B16+B21+B22+B23</f>
        <v>350910000</v>
      </c>
      <c r="C25" s="109">
        <f t="shared" ref="C25:J25" si="3">+C16+C21+C22+C23</f>
        <v>27920283</v>
      </c>
      <c r="D25" s="109">
        <f t="shared" si="3"/>
        <v>8252</v>
      </c>
      <c r="E25" s="109">
        <f t="shared" si="3"/>
        <v>13871253</v>
      </c>
      <c r="F25" s="110">
        <f t="shared" si="3"/>
        <v>-400144899</v>
      </c>
      <c r="G25" s="110">
        <f t="shared" si="3"/>
        <v>-12853370</v>
      </c>
      <c r="H25" s="110">
        <f t="shared" si="3"/>
        <v>322456054</v>
      </c>
      <c r="I25" s="110">
        <f t="shared" si="3"/>
        <v>2395605184</v>
      </c>
      <c r="J25" s="110">
        <f t="shared" si="3"/>
        <v>633917963</v>
      </c>
      <c r="K25" s="110">
        <f>+SUM(B25:J25)</f>
        <v>3331690720</v>
      </c>
    </row>
    <row r="26" spans="1:11" ht="12.75" thickTop="1">
      <c r="A26" s="107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41" spans="3:4">
      <c r="D41" s="3"/>
    </row>
    <row r="42" spans="3:4">
      <c r="C42" s="85"/>
      <c r="D42" s="37"/>
    </row>
    <row r="43" spans="3:4">
      <c r="C43" s="85"/>
      <c r="D43" s="37"/>
    </row>
    <row r="44" spans="3:4">
      <c r="C44" s="85"/>
      <c r="D44" s="37"/>
    </row>
  </sheetData>
  <mergeCells count="3">
    <mergeCell ref="E2:F2"/>
    <mergeCell ref="I2:J2"/>
    <mergeCell ref="A1:K1"/>
  </mergeCells>
  <pageMargins left="0.7" right="0.7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view="pageBreakPreview" zoomScale="90" zoomScaleNormal="85" zoomScaleSheetLayoutView="90" workbookViewId="0">
      <selection activeCell="M23" sqref="M23"/>
    </sheetView>
  </sheetViews>
  <sheetFormatPr defaultRowHeight="12"/>
  <cols>
    <col min="1" max="1" width="69.85546875" style="54" customWidth="1"/>
    <col min="2" max="2" width="10.85546875" style="36" customWidth="1"/>
    <col min="3" max="3" width="21.140625" style="36" customWidth="1"/>
    <col min="4" max="4" width="21.140625" style="60" customWidth="1"/>
    <col min="5" max="5" width="6.5703125" style="54" customWidth="1"/>
    <col min="6" max="6" width="10.140625" style="54" bestFit="1" customWidth="1"/>
    <col min="7" max="8" width="9.140625" style="54"/>
    <col min="9" max="9" width="12.28515625" style="54" customWidth="1"/>
    <col min="10" max="10" width="11.7109375" style="54" customWidth="1"/>
    <col min="11" max="256" width="9.140625" style="54"/>
    <col min="257" max="257" width="46" style="54" customWidth="1"/>
    <col min="258" max="258" width="18.85546875" style="54" customWidth="1"/>
    <col min="259" max="260" width="15" style="54" customWidth="1"/>
    <col min="261" max="512" width="9.140625" style="54"/>
    <col min="513" max="513" width="46" style="54" customWidth="1"/>
    <col min="514" max="514" width="18.85546875" style="54" customWidth="1"/>
    <col min="515" max="516" width="15" style="54" customWidth="1"/>
    <col min="517" max="768" width="9.140625" style="54"/>
    <col min="769" max="769" width="46" style="54" customWidth="1"/>
    <col min="770" max="770" width="18.85546875" style="54" customWidth="1"/>
    <col min="771" max="772" width="15" style="54" customWidth="1"/>
    <col min="773" max="1024" width="9.140625" style="54"/>
    <col min="1025" max="1025" width="46" style="54" customWidth="1"/>
    <col min="1026" max="1026" width="18.85546875" style="54" customWidth="1"/>
    <col min="1027" max="1028" width="15" style="54" customWidth="1"/>
    <col min="1029" max="1280" width="9.140625" style="54"/>
    <col min="1281" max="1281" width="46" style="54" customWidth="1"/>
    <col min="1282" max="1282" width="18.85546875" style="54" customWidth="1"/>
    <col min="1283" max="1284" width="15" style="54" customWidth="1"/>
    <col min="1285" max="1536" width="9.140625" style="54"/>
    <col min="1537" max="1537" width="46" style="54" customWidth="1"/>
    <col min="1538" max="1538" width="18.85546875" style="54" customWidth="1"/>
    <col min="1539" max="1540" width="15" style="54" customWidth="1"/>
    <col min="1541" max="1792" width="9.140625" style="54"/>
    <col min="1793" max="1793" width="46" style="54" customWidth="1"/>
    <col min="1794" max="1794" width="18.85546875" style="54" customWidth="1"/>
    <col min="1795" max="1796" width="15" style="54" customWidth="1"/>
    <col min="1797" max="2048" width="9.140625" style="54"/>
    <col min="2049" max="2049" width="46" style="54" customWidth="1"/>
    <col min="2050" max="2050" width="18.85546875" style="54" customWidth="1"/>
    <col min="2051" max="2052" width="15" style="54" customWidth="1"/>
    <col min="2053" max="2304" width="9.140625" style="54"/>
    <col min="2305" max="2305" width="46" style="54" customWidth="1"/>
    <col min="2306" max="2306" width="18.85546875" style="54" customWidth="1"/>
    <col min="2307" max="2308" width="15" style="54" customWidth="1"/>
    <col min="2309" max="2560" width="9.140625" style="54"/>
    <col min="2561" max="2561" width="46" style="54" customWidth="1"/>
    <col min="2562" max="2562" width="18.85546875" style="54" customWidth="1"/>
    <col min="2563" max="2564" width="15" style="54" customWidth="1"/>
    <col min="2565" max="2816" width="9.140625" style="54"/>
    <col min="2817" max="2817" width="46" style="54" customWidth="1"/>
    <col min="2818" max="2818" width="18.85546875" style="54" customWidth="1"/>
    <col min="2819" max="2820" width="15" style="54" customWidth="1"/>
    <col min="2821" max="3072" width="9.140625" style="54"/>
    <col min="3073" max="3073" width="46" style="54" customWidth="1"/>
    <col min="3074" max="3074" width="18.85546875" style="54" customWidth="1"/>
    <col min="3075" max="3076" width="15" style="54" customWidth="1"/>
    <col min="3077" max="3328" width="9.140625" style="54"/>
    <col min="3329" max="3329" width="46" style="54" customWidth="1"/>
    <col min="3330" max="3330" width="18.85546875" style="54" customWidth="1"/>
    <col min="3331" max="3332" width="15" style="54" customWidth="1"/>
    <col min="3333" max="3584" width="9.140625" style="54"/>
    <col min="3585" max="3585" width="46" style="54" customWidth="1"/>
    <col min="3586" max="3586" width="18.85546875" style="54" customWidth="1"/>
    <col min="3587" max="3588" width="15" style="54" customWidth="1"/>
    <col min="3589" max="3840" width="9.140625" style="54"/>
    <col min="3841" max="3841" width="46" style="54" customWidth="1"/>
    <col min="3842" max="3842" width="18.85546875" style="54" customWidth="1"/>
    <col min="3843" max="3844" width="15" style="54" customWidth="1"/>
    <col min="3845" max="4096" width="9.140625" style="54"/>
    <col min="4097" max="4097" width="46" style="54" customWidth="1"/>
    <col min="4098" max="4098" width="18.85546875" style="54" customWidth="1"/>
    <col min="4099" max="4100" width="15" style="54" customWidth="1"/>
    <col min="4101" max="4352" width="9.140625" style="54"/>
    <col min="4353" max="4353" width="46" style="54" customWidth="1"/>
    <col min="4354" max="4354" width="18.85546875" style="54" customWidth="1"/>
    <col min="4355" max="4356" width="15" style="54" customWidth="1"/>
    <col min="4357" max="4608" width="9.140625" style="54"/>
    <col min="4609" max="4609" width="46" style="54" customWidth="1"/>
    <col min="4610" max="4610" width="18.85546875" style="54" customWidth="1"/>
    <col min="4611" max="4612" width="15" style="54" customWidth="1"/>
    <col min="4613" max="4864" width="9.140625" style="54"/>
    <col min="4865" max="4865" width="46" style="54" customWidth="1"/>
    <col min="4866" max="4866" width="18.85546875" style="54" customWidth="1"/>
    <col min="4867" max="4868" width="15" style="54" customWidth="1"/>
    <col min="4869" max="5120" width="9.140625" style="54"/>
    <col min="5121" max="5121" width="46" style="54" customWidth="1"/>
    <col min="5122" max="5122" width="18.85546875" style="54" customWidth="1"/>
    <col min="5123" max="5124" width="15" style="54" customWidth="1"/>
    <col min="5125" max="5376" width="9.140625" style="54"/>
    <col min="5377" max="5377" width="46" style="54" customWidth="1"/>
    <col min="5378" max="5378" width="18.85546875" style="54" customWidth="1"/>
    <col min="5379" max="5380" width="15" style="54" customWidth="1"/>
    <col min="5381" max="5632" width="9.140625" style="54"/>
    <col min="5633" max="5633" width="46" style="54" customWidth="1"/>
    <col min="5634" max="5634" width="18.85546875" style="54" customWidth="1"/>
    <col min="5635" max="5636" width="15" style="54" customWidth="1"/>
    <col min="5637" max="5888" width="9.140625" style="54"/>
    <col min="5889" max="5889" width="46" style="54" customWidth="1"/>
    <col min="5890" max="5890" width="18.85546875" style="54" customWidth="1"/>
    <col min="5891" max="5892" width="15" style="54" customWidth="1"/>
    <col min="5893" max="6144" width="9.140625" style="54"/>
    <col min="6145" max="6145" width="46" style="54" customWidth="1"/>
    <col min="6146" max="6146" width="18.85546875" style="54" customWidth="1"/>
    <col min="6147" max="6148" width="15" style="54" customWidth="1"/>
    <col min="6149" max="6400" width="9.140625" style="54"/>
    <col min="6401" max="6401" width="46" style="54" customWidth="1"/>
    <col min="6402" max="6402" width="18.85546875" style="54" customWidth="1"/>
    <col min="6403" max="6404" width="15" style="54" customWidth="1"/>
    <col min="6405" max="6656" width="9.140625" style="54"/>
    <col min="6657" max="6657" width="46" style="54" customWidth="1"/>
    <col min="6658" max="6658" width="18.85546875" style="54" customWidth="1"/>
    <col min="6659" max="6660" width="15" style="54" customWidth="1"/>
    <col min="6661" max="6912" width="9.140625" style="54"/>
    <col min="6913" max="6913" width="46" style="54" customWidth="1"/>
    <col min="6914" max="6914" width="18.85546875" style="54" customWidth="1"/>
    <col min="6915" max="6916" width="15" style="54" customWidth="1"/>
    <col min="6917" max="7168" width="9.140625" style="54"/>
    <col min="7169" max="7169" width="46" style="54" customWidth="1"/>
    <col min="7170" max="7170" width="18.85546875" style="54" customWidth="1"/>
    <col min="7171" max="7172" width="15" style="54" customWidth="1"/>
    <col min="7173" max="7424" width="9.140625" style="54"/>
    <col min="7425" max="7425" width="46" style="54" customWidth="1"/>
    <col min="7426" max="7426" width="18.85546875" style="54" customWidth="1"/>
    <col min="7427" max="7428" width="15" style="54" customWidth="1"/>
    <col min="7429" max="7680" width="9.140625" style="54"/>
    <col min="7681" max="7681" width="46" style="54" customWidth="1"/>
    <col min="7682" max="7682" width="18.85546875" style="54" customWidth="1"/>
    <col min="7683" max="7684" width="15" style="54" customWidth="1"/>
    <col min="7685" max="7936" width="9.140625" style="54"/>
    <col min="7937" max="7937" width="46" style="54" customWidth="1"/>
    <col min="7938" max="7938" width="18.85546875" style="54" customWidth="1"/>
    <col min="7939" max="7940" width="15" style="54" customWidth="1"/>
    <col min="7941" max="8192" width="9.140625" style="54"/>
    <col min="8193" max="8193" width="46" style="54" customWidth="1"/>
    <col min="8194" max="8194" width="18.85546875" style="54" customWidth="1"/>
    <col min="8195" max="8196" width="15" style="54" customWidth="1"/>
    <col min="8197" max="8448" width="9.140625" style="54"/>
    <col min="8449" max="8449" width="46" style="54" customWidth="1"/>
    <col min="8450" max="8450" width="18.85546875" style="54" customWidth="1"/>
    <col min="8451" max="8452" width="15" style="54" customWidth="1"/>
    <col min="8453" max="8704" width="9.140625" style="54"/>
    <col min="8705" max="8705" width="46" style="54" customWidth="1"/>
    <col min="8706" max="8706" width="18.85546875" style="54" customWidth="1"/>
    <col min="8707" max="8708" width="15" style="54" customWidth="1"/>
    <col min="8709" max="8960" width="9.140625" style="54"/>
    <col min="8961" max="8961" width="46" style="54" customWidth="1"/>
    <col min="8962" max="8962" width="18.85546875" style="54" customWidth="1"/>
    <col min="8963" max="8964" width="15" style="54" customWidth="1"/>
    <col min="8965" max="9216" width="9.140625" style="54"/>
    <col min="9217" max="9217" width="46" style="54" customWidth="1"/>
    <col min="9218" max="9218" width="18.85546875" style="54" customWidth="1"/>
    <col min="9219" max="9220" width="15" style="54" customWidth="1"/>
    <col min="9221" max="9472" width="9.140625" style="54"/>
    <col min="9473" max="9473" width="46" style="54" customWidth="1"/>
    <col min="9474" max="9474" width="18.85546875" style="54" customWidth="1"/>
    <col min="9475" max="9476" width="15" style="54" customWidth="1"/>
    <col min="9477" max="9728" width="9.140625" style="54"/>
    <col min="9729" max="9729" width="46" style="54" customWidth="1"/>
    <col min="9730" max="9730" width="18.85546875" style="54" customWidth="1"/>
    <col min="9731" max="9732" width="15" style="54" customWidth="1"/>
    <col min="9733" max="9984" width="9.140625" style="54"/>
    <col min="9985" max="9985" width="46" style="54" customWidth="1"/>
    <col min="9986" max="9986" width="18.85546875" style="54" customWidth="1"/>
    <col min="9987" max="9988" width="15" style="54" customWidth="1"/>
    <col min="9989" max="10240" width="9.140625" style="54"/>
    <col min="10241" max="10241" width="46" style="54" customWidth="1"/>
    <col min="10242" max="10242" width="18.85546875" style="54" customWidth="1"/>
    <col min="10243" max="10244" width="15" style="54" customWidth="1"/>
    <col min="10245" max="10496" width="9.140625" style="54"/>
    <col min="10497" max="10497" width="46" style="54" customWidth="1"/>
    <col min="10498" max="10498" width="18.85546875" style="54" customWidth="1"/>
    <col min="10499" max="10500" width="15" style="54" customWidth="1"/>
    <col min="10501" max="10752" width="9.140625" style="54"/>
    <col min="10753" max="10753" width="46" style="54" customWidth="1"/>
    <col min="10754" max="10754" width="18.85546875" style="54" customWidth="1"/>
    <col min="10755" max="10756" width="15" style="54" customWidth="1"/>
    <col min="10757" max="11008" width="9.140625" style="54"/>
    <col min="11009" max="11009" width="46" style="54" customWidth="1"/>
    <col min="11010" max="11010" width="18.85546875" style="54" customWidth="1"/>
    <col min="11011" max="11012" width="15" style="54" customWidth="1"/>
    <col min="11013" max="11264" width="9.140625" style="54"/>
    <col min="11265" max="11265" width="46" style="54" customWidth="1"/>
    <col min="11266" max="11266" width="18.85546875" style="54" customWidth="1"/>
    <col min="11267" max="11268" width="15" style="54" customWidth="1"/>
    <col min="11269" max="11520" width="9.140625" style="54"/>
    <col min="11521" max="11521" width="46" style="54" customWidth="1"/>
    <col min="11522" max="11522" width="18.85546875" style="54" customWidth="1"/>
    <col min="11523" max="11524" width="15" style="54" customWidth="1"/>
    <col min="11525" max="11776" width="9.140625" style="54"/>
    <col min="11777" max="11777" width="46" style="54" customWidth="1"/>
    <col min="11778" max="11778" width="18.85546875" style="54" customWidth="1"/>
    <col min="11779" max="11780" width="15" style="54" customWidth="1"/>
    <col min="11781" max="12032" width="9.140625" style="54"/>
    <col min="12033" max="12033" width="46" style="54" customWidth="1"/>
    <col min="12034" max="12034" width="18.85546875" style="54" customWidth="1"/>
    <col min="12035" max="12036" width="15" style="54" customWidth="1"/>
    <col min="12037" max="12288" width="9.140625" style="54"/>
    <col min="12289" max="12289" width="46" style="54" customWidth="1"/>
    <col min="12290" max="12290" width="18.85546875" style="54" customWidth="1"/>
    <col min="12291" max="12292" width="15" style="54" customWidth="1"/>
    <col min="12293" max="12544" width="9.140625" style="54"/>
    <col min="12545" max="12545" width="46" style="54" customWidth="1"/>
    <col min="12546" max="12546" width="18.85546875" style="54" customWidth="1"/>
    <col min="12547" max="12548" width="15" style="54" customWidth="1"/>
    <col min="12549" max="12800" width="9.140625" style="54"/>
    <col min="12801" max="12801" width="46" style="54" customWidth="1"/>
    <col min="12802" max="12802" width="18.85546875" style="54" customWidth="1"/>
    <col min="12803" max="12804" width="15" style="54" customWidth="1"/>
    <col min="12805" max="13056" width="9.140625" style="54"/>
    <col min="13057" max="13057" width="46" style="54" customWidth="1"/>
    <col min="13058" max="13058" width="18.85546875" style="54" customWidth="1"/>
    <col min="13059" max="13060" width="15" style="54" customWidth="1"/>
    <col min="13061" max="13312" width="9.140625" style="54"/>
    <col min="13313" max="13313" width="46" style="54" customWidth="1"/>
    <col min="13314" max="13314" width="18.85546875" style="54" customWidth="1"/>
    <col min="13315" max="13316" width="15" style="54" customWidth="1"/>
    <col min="13317" max="13568" width="9.140625" style="54"/>
    <col min="13569" max="13569" width="46" style="54" customWidth="1"/>
    <col min="13570" max="13570" width="18.85546875" style="54" customWidth="1"/>
    <col min="13571" max="13572" width="15" style="54" customWidth="1"/>
    <col min="13573" max="13824" width="9.140625" style="54"/>
    <col min="13825" max="13825" width="46" style="54" customWidth="1"/>
    <col min="13826" max="13826" width="18.85546875" style="54" customWidth="1"/>
    <col min="13827" max="13828" width="15" style="54" customWidth="1"/>
    <col min="13829" max="14080" width="9.140625" style="54"/>
    <col min="14081" max="14081" width="46" style="54" customWidth="1"/>
    <col min="14082" max="14082" width="18.85546875" style="54" customWidth="1"/>
    <col min="14083" max="14084" width="15" style="54" customWidth="1"/>
    <col min="14085" max="14336" width="9.140625" style="54"/>
    <col min="14337" max="14337" width="46" style="54" customWidth="1"/>
    <col min="14338" max="14338" width="18.85546875" style="54" customWidth="1"/>
    <col min="14339" max="14340" width="15" style="54" customWidth="1"/>
    <col min="14341" max="14592" width="9.140625" style="54"/>
    <col min="14593" max="14593" width="46" style="54" customWidth="1"/>
    <col min="14594" max="14594" width="18.85546875" style="54" customWidth="1"/>
    <col min="14595" max="14596" width="15" style="54" customWidth="1"/>
    <col min="14597" max="14848" width="9.140625" style="54"/>
    <col min="14849" max="14849" width="46" style="54" customWidth="1"/>
    <col min="14850" max="14850" width="18.85546875" style="54" customWidth="1"/>
    <col min="14851" max="14852" width="15" style="54" customWidth="1"/>
    <col min="14853" max="15104" width="9.140625" style="54"/>
    <col min="15105" max="15105" width="46" style="54" customWidth="1"/>
    <col min="15106" max="15106" width="18.85546875" style="54" customWidth="1"/>
    <col min="15107" max="15108" width="15" style="54" customWidth="1"/>
    <col min="15109" max="15360" width="9.140625" style="54"/>
    <col min="15361" max="15361" width="46" style="54" customWidth="1"/>
    <col min="15362" max="15362" width="18.85546875" style="54" customWidth="1"/>
    <col min="15363" max="15364" width="15" style="54" customWidth="1"/>
    <col min="15365" max="15616" width="9.140625" style="54"/>
    <col min="15617" max="15617" width="46" style="54" customWidth="1"/>
    <col min="15618" max="15618" width="18.85546875" style="54" customWidth="1"/>
    <col min="15619" max="15620" width="15" style="54" customWidth="1"/>
    <col min="15621" max="15872" width="9.140625" style="54"/>
    <col min="15873" max="15873" width="46" style="54" customWidth="1"/>
    <col min="15874" max="15874" width="18.85546875" style="54" customWidth="1"/>
    <col min="15875" max="15876" width="15" style="54" customWidth="1"/>
    <col min="15877" max="16128" width="9.140625" style="54"/>
    <col min="16129" max="16129" width="46" style="54" customWidth="1"/>
    <col min="16130" max="16130" width="18.85546875" style="54" customWidth="1"/>
    <col min="16131" max="16132" width="15" style="54" customWidth="1"/>
    <col min="16133" max="16384" width="9.140625" style="54"/>
  </cols>
  <sheetData>
    <row r="1" spans="1:10" ht="27.75" customHeight="1">
      <c r="A1" s="172" t="s">
        <v>155</v>
      </c>
      <c r="B1" s="172"/>
      <c r="C1" s="172"/>
      <c r="D1" s="172"/>
    </row>
    <row r="2" spans="1:10" ht="36">
      <c r="A2" s="154" t="s">
        <v>47</v>
      </c>
      <c r="B2" s="103" t="s">
        <v>60</v>
      </c>
      <c r="C2" s="43" t="s">
        <v>87</v>
      </c>
      <c r="D2" s="97" t="s">
        <v>88</v>
      </c>
    </row>
    <row r="3" spans="1:10">
      <c r="A3" s="101"/>
      <c r="B3" s="44"/>
      <c r="C3" s="1"/>
      <c r="D3" s="130"/>
    </row>
    <row r="4" spans="1:10">
      <c r="A4" s="102"/>
      <c r="B4" s="11"/>
      <c r="C4" s="11"/>
      <c r="D4" s="11"/>
    </row>
    <row r="5" spans="1:10">
      <c r="A5" s="102" t="s">
        <v>128</v>
      </c>
      <c r="B5" s="11"/>
      <c r="C5" s="120">
        <f>+SUM(C32:C38)</f>
        <v>765931438</v>
      </c>
      <c r="D5" s="104">
        <f>+SUM(D32:D38)</f>
        <v>129270675</v>
      </c>
    </row>
    <row r="6" spans="1:10">
      <c r="A6" s="25" t="s">
        <v>106</v>
      </c>
      <c r="B6" s="18"/>
      <c r="C6" s="120">
        <f>+'Özkaynak Değişim Tablosu'!J25</f>
        <v>633917963</v>
      </c>
      <c r="D6" s="104">
        <f>+'Özkaynak Değişim Tablosu'!J14</f>
        <v>464102658</v>
      </c>
    </row>
    <row r="7" spans="1:10">
      <c r="A7" s="102" t="s">
        <v>114</v>
      </c>
      <c r="B7" s="11"/>
      <c r="C7" s="120">
        <f>+SUM(C8:C21)</f>
        <v>425547460</v>
      </c>
      <c r="D7" s="104">
        <f>+SUM(D8:D21)</f>
        <v>379320430</v>
      </c>
      <c r="I7" s="12"/>
      <c r="J7" s="7"/>
    </row>
    <row r="8" spans="1:10">
      <c r="A8" s="25" t="s">
        <v>115</v>
      </c>
      <c r="B8" s="11">
        <v>10.11</v>
      </c>
      <c r="C8" s="120">
        <v>235930687</v>
      </c>
      <c r="D8" s="104">
        <v>223376315</v>
      </c>
      <c r="E8" s="56"/>
      <c r="F8" s="56"/>
      <c r="G8" s="57"/>
      <c r="J8" s="7"/>
    </row>
    <row r="9" spans="1:10">
      <c r="A9" s="25" t="s">
        <v>116</v>
      </c>
      <c r="B9" s="11">
        <v>9</v>
      </c>
      <c r="C9" s="120">
        <v>-2245</v>
      </c>
      <c r="D9" s="104">
        <v>2137726</v>
      </c>
      <c r="J9" s="7"/>
    </row>
    <row r="10" spans="1:10">
      <c r="A10" s="25" t="s">
        <v>117</v>
      </c>
      <c r="B10" s="11"/>
      <c r="C10" s="120">
        <v>17162479</v>
      </c>
      <c r="D10" s="104">
        <v>4455185</v>
      </c>
      <c r="J10" s="7"/>
    </row>
    <row r="11" spans="1:10">
      <c r="A11" s="25" t="s">
        <v>118</v>
      </c>
      <c r="B11" s="11">
        <v>13</v>
      </c>
      <c r="C11" s="120">
        <v>6143442</v>
      </c>
      <c r="D11" s="104">
        <v>3408014</v>
      </c>
      <c r="J11" s="7"/>
    </row>
    <row r="12" spans="1:10">
      <c r="A12" s="25" t="s">
        <v>119</v>
      </c>
      <c r="B12" s="11">
        <v>13</v>
      </c>
      <c r="C12" s="120">
        <v>59400551</v>
      </c>
      <c r="D12" s="104">
        <v>60464046</v>
      </c>
      <c r="J12" s="7"/>
    </row>
    <row r="13" spans="1:10">
      <c r="A13" s="25" t="s">
        <v>120</v>
      </c>
      <c r="B13" s="11"/>
      <c r="C13" s="120">
        <v>-1888751</v>
      </c>
      <c r="D13" s="104">
        <v>9756535</v>
      </c>
      <c r="I13" s="45"/>
      <c r="J13" s="7"/>
    </row>
    <row r="14" spans="1:10">
      <c r="A14" s="25" t="s">
        <v>121</v>
      </c>
      <c r="B14" s="11">
        <v>29</v>
      </c>
      <c r="C14" s="120">
        <v>-351498</v>
      </c>
      <c r="D14" s="104">
        <v>-421798</v>
      </c>
      <c r="J14" s="7"/>
    </row>
    <row r="15" spans="1:10">
      <c r="A15" s="25" t="s">
        <v>122</v>
      </c>
      <c r="B15" s="11">
        <v>22</v>
      </c>
      <c r="C15" s="120">
        <v>-28468935</v>
      </c>
      <c r="D15" s="104">
        <v>-10699018</v>
      </c>
      <c r="J15" s="7"/>
    </row>
    <row r="16" spans="1:10">
      <c r="A16" s="25" t="s">
        <v>123</v>
      </c>
      <c r="B16" s="11">
        <v>23</v>
      </c>
      <c r="C16" s="120">
        <v>16960225</v>
      </c>
      <c r="D16" s="104">
        <v>21327141</v>
      </c>
      <c r="J16" s="7"/>
    </row>
    <row r="17" spans="1:10">
      <c r="A17" s="25" t="s">
        <v>124</v>
      </c>
      <c r="B17" s="11">
        <v>24</v>
      </c>
      <c r="C17" s="120">
        <v>-3599327</v>
      </c>
      <c r="D17" s="104">
        <v>12161631</v>
      </c>
      <c r="J17" s="7"/>
    </row>
    <row r="18" spans="1:10">
      <c r="A18" s="25" t="s">
        <v>125</v>
      </c>
      <c r="B18" s="11">
        <v>21</v>
      </c>
      <c r="C18" s="120">
        <v>-54702702</v>
      </c>
      <c r="D18" s="104">
        <v>-49458159</v>
      </c>
      <c r="J18" s="7"/>
    </row>
    <row r="19" spans="1:10">
      <c r="A19" s="25" t="s">
        <v>126</v>
      </c>
      <c r="B19" s="11">
        <v>21</v>
      </c>
      <c r="C19" s="120">
        <v>76769697</v>
      </c>
      <c r="D19" s="104">
        <v>65087212</v>
      </c>
      <c r="J19" s="7"/>
    </row>
    <row r="20" spans="1:10">
      <c r="A20" s="25" t="s">
        <v>127</v>
      </c>
      <c r="B20" s="11">
        <v>29</v>
      </c>
      <c r="C20" s="120">
        <v>1466826</v>
      </c>
      <c r="D20" s="104">
        <v>1153331</v>
      </c>
      <c r="J20" s="7"/>
    </row>
    <row r="21" spans="1:10" ht="24.75" customHeight="1">
      <c r="A21" s="145" t="s">
        <v>164</v>
      </c>
      <c r="B21" s="11"/>
      <c r="C21" s="169">
        <v>100727011</v>
      </c>
      <c r="D21" s="170">
        <v>36572269</v>
      </c>
      <c r="J21" s="7"/>
    </row>
    <row r="22" spans="1:10">
      <c r="A22" s="28"/>
      <c r="B22" s="14"/>
      <c r="C22" s="23"/>
      <c r="D22" s="23"/>
    </row>
    <row r="23" spans="1:10" ht="14.25" customHeight="1">
      <c r="A23" s="83" t="s">
        <v>129</v>
      </c>
      <c r="B23" s="15"/>
      <c r="C23" s="121">
        <f>+SUM(C25:C30)</f>
        <v>-204579706</v>
      </c>
      <c r="D23" s="93">
        <f>+SUM(D25:D30)</f>
        <v>-622047774</v>
      </c>
    </row>
    <row r="24" spans="1:10">
      <c r="A24" s="25"/>
      <c r="B24" s="11"/>
      <c r="C24" s="12"/>
      <c r="D24" s="12"/>
    </row>
    <row r="25" spans="1:10">
      <c r="A25" s="25" t="s">
        <v>130</v>
      </c>
      <c r="B25" s="11"/>
      <c r="C25" s="120">
        <v>-23106106</v>
      </c>
      <c r="D25" s="104">
        <v>-111707846</v>
      </c>
    </row>
    <row r="26" spans="1:10">
      <c r="A26" s="25" t="s">
        <v>131</v>
      </c>
      <c r="B26" s="11"/>
      <c r="C26" s="120">
        <v>-207581918</v>
      </c>
      <c r="D26" s="104">
        <v>-335584985</v>
      </c>
    </row>
    <row r="27" spans="1:10">
      <c r="A27" s="25" t="s">
        <v>132</v>
      </c>
      <c r="B27" s="11"/>
      <c r="C27" s="120">
        <v>-35942326</v>
      </c>
      <c r="D27" s="104">
        <v>-94249332</v>
      </c>
    </row>
    <row r="28" spans="1:10">
      <c r="A28" s="25" t="s">
        <v>133</v>
      </c>
      <c r="B28" s="11"/>
      <c r="C28" s="120">
        <v>154074331</v>
      </c>
      <c r="D28" s="104">
        <v>-143621540</v>
      </c>
    </row>
    <row r="29" spans="1:10">
      <c r="A29" s="25" t="s">
        <v>134</v>
      </c>
      <c r="B29" s="11"/>
      <c r="C29" s="120">
        <v>-96950489</v>
      </c>
      <c r="D29" s="104">
        <v>38235479</v>
      </c>
    </row>
    <row r="30" spans="1:10">
      <c r="A30" s="25" t="s">
        <v>135</v>
      </c>
      <c r="B30" s="11"/>
      <c r="C30" s="120">
        <v>4926802</v>
      </c>
      <c r="D30" s="104">
        <v>24880450</v>
      </c>
    </row>
    <row r="31" spans="1:10">
      <c r="A31" s="69"/>
      <c r="B31" s="14"/>
      <c r="C31" s="22"/>
      <c r="D31" s="23"/>
    </row>
    <row r="32" spans="1:10">
      <c r="A32" s="83" t="s">
        <v>136</v>
      </c>
      <c r="B32" s="15"/>
      <c r="C32" s="121">
        <f>+C6+C7+C23</f>
        <v>854885717</v>
      </c>
      <c r="D32" s="93">
        <f>+D6+D7+D23</f>
        <v>221375314</v>
      </c>
    </row>
    <row r="33" spans="1:7">
      <c r="A33" s="102"/>
      <c r="B33" s="18"/>
      <c r="C33" s="12"/>
      <c r="D33" s="12"/>
    </row>
    <row r="34" spans="1:7">
      <c r="A34" s="25" t="s">
        <v>3</v>
      </c>
      <c r="B34" s="11"/>
      <c r="C34" s="120">
        <v>-73613028</v>
      </c>
      <c r="D34" s="104">
        <v>-69147570</v>
      </c>
      <c r="E34" s="56"/>
      <c r="F34" s="56"/>
      <c r="G34" s="57"/>
    </row>
    <row r="35" spans="1:7">
      <c r="A35" s="25" t="s">
        <v>4</v>
      </c>
      <c r="B35" s="11"/>
      <c r="C35" s="120">
        <v>49049260</v>
      </c>
      <c r="D35" s="104">
        <v>50020352</v>
      </c>
    </row>
    <row r="36" spans="1:7">
      <c r="A36" s="25" t="s">
        <v>137</v>
      </c>
      <c r="B36" s="11">
        <v>15</v>
      </c>
      <c r="C36" s="120">
        <v>-5576183</v>
      </c>
      <c r="D36" s="104">
        <v>-7228413</v>
      </c>
    </row>
    <row r="37" spans="1:7">
      <c r="A37" s="25" t="s">
        <v>138</v>
      </c>
      <c r="B37" s="11"/>
      <c r="C37" s="120">
        <v>-48444549</v>
      </c>
      <c r="D37" s="104">
        <v>-56037322</v>
      </c>
    </row>
    <row r="38" spans="1:7">
      <c r="A38" s="25" t="s">
        <v>139</v>
      </c>
      <c r="B38" s="11"/>
      <c r="C38" s="120">
        <v>-10369779</v>
      </c>
      <c r="D38" s="104">
        <v>-9711686</v>
      </c>
    </row>
    <row r="39" spans="1:7">
      <c r="A39" s="28"/>
      <c r="B39" s="14"/>
      <c r="C39" s="23"/>
      <c r="D39" s="23"/>
    </row>
    <row r="40" spans="1:7">
      <c r="A40" s="83" t="s">
        <v>140</v>
      </c>
      <c r="B40" s="15"/>
      <c r="C40" s="121">
        <f>+SUM(C42:C46)</f>
        <v>-368795649</v>
      </c>
      <c r="D40" s="93">
        <f>+SUM(D42:D46)</f>
        <v>-247825594</v>
      </c>
    </row>
    <row r="41" spans="1:7">
      <c r="A41" s="25"/>
      <c r="B41" s="11"/>
      <c r="C41" s="12"/>
      <c r="D41" s="12"/>
    </row>
    <row r="42" spans="1:7">
      <c r="A42" s="25" t="s">
        <v>142</v>
      </c>
      <c r="B42" s="11"/>
      <c r="C42" s="120">
        <v>645013</v>
      </c>
      <c r="D42" s="104">
        <v>4347693</v>
      </c>
    </row>
    <row r="43" spans="1:7">
      <c r="A43" s="25" t="s">
        <v>143</v>
      </c>
      <c r="B43" s="11"/>
      <c r="C43" s="120">
        <v>-173705081</v>
      </c>
      <c r="D43" s="104">
        <v>-204998661</v>
      </c>
    </row>
    <row r="44" spans="1:7">
      <c r="A44" s="25" t="s">
        <v>144</v>
      </c>
      <c r="B44" s="11"/>
      <c r="C44" s="120">
        <v>-88041976</v>
      </c>
      <c r="D44" s="104">
        <v>-58214095</v>
      </c>
    </row>
    <row r="45" spans="1:7">
      <c r="A45" s="25" t="s">
        <v>145</v>
      </c>
      <c r="B45" s="11"/>
      <c r="C45" s="120">
        <v>-108045103</v>
      </c>
      <c r="D45" s="104">
        <v>10617671</v>
      </c>
    </row>
    <row r="46" spans="1:7">
      <c r="A46" s="25" t="s">
        <v>71</v>
      </c>
      <c r="B46" s="11"/>
      <c r="C46" s="120">
        <v>351498</v>
      </c>
      <c r="D46" s="104">
        <v>421798</v>
      </c>
    </row>
    <row r="47" spans="1:7">
      <c r="A47" s="168"/>
      <c r="B47" s="13"/>
      <c r="C47" s="22"/>
      <c r="D47" s="23"/>
    </row>
    <row r="48" spans="1:7" s="146" customFormat="1">
      <c r="A48" s="83" t="s">
        <v>141</v>
      </c>
      <c r="B48" s="15"/>
      <c r="C48" s="121">
        <f>+SUM(C50:C54)</f>
        <v>150762767</v>
      </c>
      <c r="D48" s="93">
        <f>+SUM(D50:D54)</f>
        <v>-69145808</v>
      </c>
    </row>
    <row r="49" spans="1:4" s="62" customFormat="1">
      <c r="A49" s="27"/>
      <c r="B49" s="147"/>
      <c r="C49" s="26"/>
      <c r="D49" s="26"/>
    </row>
    <row r="50" spans="1:4" s="62" customFormat="1">
      <c r="A50" s="25" t="s">
        <v>146</v>
      </c>
      <c r="B50" s="138"/>
      <c r="C50" s="120">
        <v>1667412961</v>
      </c>
      <c r="D50" s="104">
        <v>1185941375</v>
      </c>
    </row>
    <row r="51" spans="1:4" s="62" customFormat="1">
      <c r="A51" s="25" t="s">
        <v>147</v>
      </c>
      <c r="B51" s="147"/>
      <c r="C51" s="120">
        <v>-1124312062</v>
      </c>
      <c r="D51" s="104">
        <v>-891152672</v>
      </c>
    </row>
    <row r="52" spans="1:4" s="62" customFormat="1">
      <c r="A52" s="25" t="s">
        <v>78</v>
      </c>
      <c r="B52" s="147">
        <v>17</v>
      </c>
      <c r="C52" s="120">
        <v>-400037400</v>
      </c>
      <c r="D52" s="104">
        <v>-350910000</v>
      </c>
    </row>
    <row r="53" spans="1:4" s="62" customFormat="1">
      <c r="A53" s="25" t="s">
        <v>3</v>
      </c>
      <c r="B53" s="147"/>
      <c r="C53" s="120">
        <v>-20769667</v>
      </c>
      <c r="D53" s="104">
        <v>-23723529</v>
      </c>
    </row>
    <row r="54" spans="1:4" s="62" customFormat="1">
      <c r="A54" s="25" t="s">
        <v>4</v>
      </c>
      <c r="B54" s="147"/>
      <c r="C54" s="120">
        <v>28468935</v>
      </c>
      <c r="D54" s="104">
        <v>10699018</v>
      </c>
    </row>
    <row r="55" spans="1:4" s="62" customFormat="1">
      <c r="A55" s="27"/>
      <c r="B55" s="147"/>
      <c r="C55" s="26"/>
      <c r="D55" s="26"/>
    </row>
    <row r="56" spans="1:4" s="146" customFormat="1">
      <c r="A56" s="83" t="s">
        <v>148</v>
      </c>
      <c r="B56" s="15"/>
      <c r="C56" s="121">
        <f>+C5+C40+C48</f>
        <v>547898556</v>
      </c>
      <c r="D56" s="93">
        <f>+D5+D40+D48</f>
        <v>-187700727</v>
      </c>
    </row>
    <row r="57" spans="1:4">
      <c r="A57" s="27"/>
      <c r="B57" s="147"/>
      <c r="C57" s="12"/>
      <c r="D57" s="12"/>
    </row>
    <row r="58" spans="1:4" s="62" customFormat="1">
      <c r="A58" s="83" t="s">
        <v>149</v>
      </c>
      <c r="B58" s="15"/>
      <c r="C58" s="121">
        <v>1189032567</v>
      </c>
      <c r="D58" s="93">
        <v>980361277</v>
      </c>
    </row>
    <row r="59" spans="1:4" s="62" customFormat="1">
      <c r="A59" s="27"/>
      <c r="B59" s="147"/>
      <c r="C59" s="26"/>
      <c r="D59" s="26"/>
    </row>
    <row r="60" spans="1:4" s="62" customFormat="1">
      <c r="A60" s="83" t="s">
        <v>150</v>
      </c>
      <c r="B60" s="152">
        <v>4</v>
      </c>
      <c r="C60" s="121">
        <f>+C56+C58</f>
        <v>1736931123</v>
      </c>
      <c r="D60" s="93">
        <f>+D56+D58</f>
        <v>792660550</v>
      </c>
    </row>
    <row r="61" spans="1:4" s="62" customFormat="1">
      <c r="A61" s="148"/>
      <c r="B61" s="149"/>
      <c r="C61" s="150"/>
      <c r="D61" s="151"/>
    </row>
  </sheetData>
  <mergeCells count="1">
    <mergeCell ref="A1:D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Varlıklar</vt:lpstr>
      <vt:lpstr>Kaynaklar</vt:lpstr>
      <vt:lpstr>Gelir Tablosu</vt:lpstr>
      <vt:lpstr>Kapsamlı Gelir Tablosu</vt:lpstr>
      <vt:lpstr>Özkaynak Değişim Tablosu</vt:lpstr>
      <vt:lpstr>Nakit Akım Tablosu</vt:lpstr>
      <vt:lpstr>Kaynaklar!OLE_LINK41</vt:lpstr>
      <vt:lpstr>'Gelir Tablosu'!Print_Area</vt:lpstr>
      <vt:lpstr>'Kapsamlı Gelir Tablosu'!Print_Area</vt:lpstr>
      <vt:lpstr>Kaynaklar!Print_Area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ahakca</cp:lastModifiedBy>
  <cp:lastPrinted>2017-08-03T14:36:00Z</cp:lastPrinted>
  <dcterms:created xsi:type="dcterms:W3CDTF">2005-07-26T06:55:04Z</dcterms:created>
  <dcterms:modified xsi:type="dcterms:W3CDTF">2017-08-03T14:48:39Z</dcterms:modified>
</cp:coreProperties>
</file>