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6" yWindow="388" windowWidth="11382" windowHeight="8991" tabRatio="601" activeTab="5"/>
  </bookViews>
  <sheets>
    <sheet name="Assets" sheetId="28" r:id="rId1"/>
    <sheet name="Liabilities" sheetId="30" r:id="rId2"/>
    <sheet name="Income Statement" sheetId="31" r:id="rId3"/>
    <sheet name="Comprehensive Income Statement" sheetId="32" r:id="rId4"/>
    <sheet name="Changes In Equity" sheetId="33" r:id="rId5"/>
    <sheet name="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Liabilities!$A$36</definedName>
    <definedName name="OLE_LINK55" localSheetId="1">Liabilities!$A$40</definedName>
    <definedName name="OLE_LINK58" localSheetId="1">Liabilities!$A$42</definedName>
    <definedName name="OLE_LINK61" localSheetId="1">Liabilities!$A$30</definedName>
    <definedName name="OLE_LINK62" localSheetId="1">Liabilities!$A$46</definedName>
    <definedName name="OLE_LINK64" localSheetId="1">Liabilities!$C$33</definedName>
    <definedName name="_xlnm.Print_Area" localSheetId="0">Assets!$A$1:$E$28</definedName>
    <definedName name="_xlnm.Print_Area" localSheetId="4">'Changes In Equity'!$A$2:$K$26</definedName>
    <definedName name="_xlnm.Print_Area" localSheetId="3">'Comprehensive Income Statement'!$A$1:$B$21</definedName>
    <definedName name="_xlnm.Print_Area" localSheetId="2">'Income Statement'!$A$2:$B$36</definedName>
    <definedName name="_xlnm.Print_Area" localSheetId="1">Liabilities!$A$1:$D$48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59" i="34" l="1"/>
  <c r="D55" i="34"/>
  <c r="D53" i="34"/>
  <c r="J26" i="33"/>
  <c r="I26" i="33"/>
  <c r="C53" i="34"/>
  <c r="D45" i="34"/>
  <c r="C45" i="34"/>
  <c r="D25" i="34"/>
  <c r="D36" i="34" s="1"/>
  <c r="C25" i="34"/>
  <c r="C36" i="34" s="1"/>
  <c r="K9" i="33"/>
  <c r="J21" i="33"/>
  <c r="J9" i="33"/>
  <c r="H26" i="33"/>
  <c r="H16" i="33"/>
  <c r="H14" i="33"/>
  <c r="G21" i="33"/>
  <c r="G26" i="33" s="1"/>
  <c r="G14" i="33"/>
  <c r="G9" i="33"/>
  <c r="F21" i="33"/>
  <c r="E14" i="33"/>
  <c r="E9" i="33"/>
  <c r="D19" i="32"/>
  <c r="D21" i="32" s="1"/>
  <c r="C19" i="32"/>
  <c r="C21" i="32" s="1"/>
  <c r="D4" i="32"/>
  <c r="C4" i="32"/>
  <c r="C18" i="31"/>
  <c r="C31" i="30"/>
  <c r="C55" i="34" l="1"/>
  <c r="C59" i="34" s="1"/>
  <c r="C23" i="31"/>
  <c r="C28" i="31" s="1"/>
  <c r="C34" i="31" s="1"/>
  <c r="D10" i="31" l="1"/>
  <c r="D18" i="31" s="1"/>
  <c r="D23" i="31" s="1"/>
  <c r="D28" i="31" s="1"/>
  <c r="D34" i="31" s="1"/>
  <c r="C10" i="31"/>
  <c r="C5" i="30" l="1"/>
  <c r="D17" i="28" l="1"/>
  <c r="C17" i="28"/>
  <c r="D31" i="30" l="1"/>
  <c r="D22" i="30"/>
  <c r="C22" i="30"/>
  <c r="D5" i="30"/>
  <c r="C5" i="28"/>
  <c r="D5" i="28"/>
  <c r="D46" i="30" l="1"/>
  <c r="C46" i="30"/>
  <c r="D27" i="28"/>
  <c r="C27" i="28"/>
</calcChain>
</file>

<file path=xl/sharedStrings.xml><?xml version="1.0" encoding="utf-8"?>
<sst xmlns="http://schemas.openxmlformats.org/spreadsheetml/2006/main" count="268" uniqueCount="165">
  <si>
    <t>-</t>
  </si>
  <si>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</si>
  <si>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</si>
  <si>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</si>
  <si>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</si>
  <si>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</si>
  <si>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</si>
  <si>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</si>
  <si>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</si>
  <si>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</si>
  <si>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</si>
  <si>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</si>
  <si>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</si>
  <si>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</si>
  <si>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</si>
  <si>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</si>
  <si>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</si>
  <si>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</si>
  <si>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</si>
  <si>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>Provision for employee benefits</t>
  </si>
  <si>
    <t xml:space="preserve">Derivative financial instruments </t>
  </si>
  <si>
    <t>Equity</t>
  </si>
  <si>
    <t>Equity attributable to the equity holders of the Company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</si>
  <si>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</si>
  <si>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</si>
  <si>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</si>
  <si>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</si>
  <si>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</si>
  <si>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</si>
  <si>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</si>
  <si>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</si>
  <si>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</si>
  <si>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</si>
  <si>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</si>
  <si>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</si>
  <si>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</si>
  <si>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</si>
  <si>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Income before tax from continuing operations</t>
  </si>
  <si>
    <t>- Taxes on income</t>
  </si>
  <si>
    <t>- Deferred tax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</si>
  <si>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</si>
  <si>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</si>
  <si>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</si>
  <si>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</si>
  <si>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</si>
  <si>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</si>
  <si>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</si>
  <si>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</si>
  <si>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</si>
  <si>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</si>
  <si>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Warranty expense provision</t>
  </si>
  <si>
    <t>Interest income</t>
  </si>
  <si>
    <t>Interest expense</t>
  </si>
  <si>
    <t>Net operating profit before changes in operating assets and liabilities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</si>
  <si>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</si>
  <si>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</si>
  <si>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</si>
  <si>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</si>
  <si>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</si>
  <si>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</si>
  <si>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</si>
  <si>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</si>
  <si>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</si>
  <si>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</si>
  <si>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</si>
  <si>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</si>
  <si>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</si>
  <si>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</si>
  <si>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Increase in other non-current assets</t>
  </si>
  <si>
    <t>Dividends paid (Notes 17)</t>
  </si>
  <si>
    <t>Notes</t>
  </si>
  <si>
    <t xml:space="preserve">Prepaid expenses </t>
  </si>
  <si>
    <t>- Bank loans</t>
  </si>
  <si>
    <t>- Provision for employee benefits</t>
  </si>
  <si>
    <t>Turkish Lira (TL)</t>
  </si>
  <si>
    <t>Property, plant and equipment</t>
  </si>
  <si>
    <t>Short term portion of long-term financial liabilities</t>
  </si>
  <si>
    <t>Employee benefit obligations</t>
  </si>
  <si>
    <t>Provision for taxation on income</t>
  </si>
  <si>
    <t>Revaluation fund of available for sale financial assets</t>
  </si>
  <si>
    <t>Cash flow hedge reserve</t>
  </si>
  <si>
    <t>Restricted reserves</t>
  </si>
  <si>
    <t>Other operating income</t>
  </si>
  <si>
    <t>Other operating expenses</t>
  </si>
  <si>
    <t>Inflation Adjustments to Share Capital</t>
  </si>
  <si>
    <t>Share                  premium</t>
  </si>
  <si>
    <t xml:space="preserve">Accumulated profit </t>
  </si>
  <si>
    <t>Total comprehensive income/(loss)</t>
  </si>
  <si>
    <t xml:space="preserve">Total comprehensive income </t>
  </si>
  <si>
    <t xml:space="preserve">Net income for the period </t>
  </si>
  <si>
    <t>Net income before tax</t>
  </si>
  <si>
    <t>Provision for impairment on inventories</t>
  </si>
  <si>
    <t>Other provisions</t>
  </si>
  <si>
    <t>Decrease / (increase) in other current assets</t>
  </si>
  <si>
    <t>Net decrease in cash and cash equivalents</t>
  </si>
  <si>
    <t>Ending balance of cash and cash equivalents</t>
  </si>
  <si>
    <t>December 31, 2013</t>
  </si>
  <si>
    <t>Short term financial liabilities</t>
  </si>
  <si>
    <t>Long term financial liabilities</t>
  </si>
  <si>
    <t>Revenue</t>
  </si>
  <si>
    <t>(Restated)                         Prior period       (Audited)</t>
  </si>
  <si>
    <t>Short term provisions</t>
  </si>
  <si>
    <t xml:space="preserve">Long term provisions </t>
  </si>
  <si>
    <t>Operating income before financial income / (expense)</t>
  </si>
  <si>
    <t>Not to be reclassified to profit or loss</t>
  </si>
  <si>
    <t>Change in revaluation fund of available for sale financial asset</t>
  </si>
  <si>
    <t>Change in revaluation fund of available for sale financial asset, tax effect</t>
  </si>
  <si>
    <t>To be reclassified to profit or loss</t>
  </si>
  <si>
    <t xml:space="preserve">- Other short term provisions </t>
  </si>
  <si>
    <t>Decrease in inventories</t>
  </si>
  <si>
    <t>Financial investments</t>
  </si>
  <si>
    <t xml:space="preserve">- Other long term provisions  </t>
  </si>
  <si>
    <t>- Actuarial (loss) arising from employee benefits</t>
  </si>
  <si>
    <t>Other comprehensive income/expense to be reclassified to profit or loss</t>
  </si>
  <si>
    <t xml:space="preserve"> - Cash flow hedge reserve</t>
  </si>
  <si>
    <t>Tax income / expense from continuing operations</t>
  </si>
  <si>
    <t>Financial expense</t>
  </si>
  <si>
    <t xml:space="preserve">Actuarial loss arising from employee benefit </t>
  </si>
  <si>
    <t>Loss from cash flow hedge reserve</t>
  </si>
  <si>
    <t>Loss from cash flow hedge reserve, tax effect</t>
  </si>
  <si>
    <t>Other comprehensive loss, after tax</t>
  </si>
  <si>
    <t>Actuarial fund arising from employee benefits</t>
  </si>
  <si>
    <t>Accumulated other comprehensive income/(expense) to be reclassified to profit or loss</t>
  </si>
  <si>
    <t>Accumulated other comprehensive income/(expense) not to be reclassified to profit or loss</t>
  </si>
  <si>
    <t>Depreciation expense</t>
  </si>
  <si>
    <t>Foreign exchange loss / (gain)</t>
  </si>
  <si>
    <t>Change in provision for unusued vacation pay liability, net</t>
  </si>
  <si>
    <t>Changes in provisions for sales premium, net</t>
  </si>
  <si>
    <t>Unrealized (loss) / gain of derivatives</t>
  </si>
  <si>
    <t>Loss / (gain) on sale of fixed assets</t>
  </si>
  <si>
    <t>Decrease / (increase) in prepaid expenses</t>
  </si>
  <si>
    <t>Increase / (decrease) in accounts payable</t>
  </si>
  <si>
    <t>Increase / (decrease) in other current liabilities</t>
  </si>
  <si>
    <t xml:space="preserve">   - Trade receivables, third parties</t>
  </si>
  <si>
    <t xml:space="preserve"> - Revaluation fund of available for sale financial assets</t>
  </si>
  <si>
    <t>Income from investing activities</t>
  </si>
  <si>
    <t>Expenses from investing activities</t>
  </si>
  <si>
    <t xml:space="preserve">Actuarial loss arising from employee benefit, tax effect </t>
  </si>
  <si>
    <t>Amortization expense</t>
  </si>
  <si>
    <t>Net cash generated / (used) in financing activities</t>
  </si>
  <si>
    <t>- Trade payables, third parties</t>
  </si>
  <si>
    <t>- Other payables, third parties</t>
  </si>
  <si>
    <t xml:space="preserve">   - Other receivables, third parties</t>
  </si>
  <si>
    <t>(Increase) / decrease in accounts receivable</t>
  </si>
  <si>
    <t>Ford Otomotiv Sanayi A.Ş. Statement of financial position as of 31.03.2014</t>
  </si>
  <si>
    <t>Current Period               (Unaudited)</t>
  </si>
  <si>
    <t>March 31, 2014</t>
  </si>
  <si>
    <t>Current Period,           (Unaudited)</t>
  </si>
  <si>
    <t>March 31, 2013</t>
  </si>
  <si>
    <t>Other comprehensive income/expenses not to be reclassified to profit or loss</t>
  </si>
  <si>
    <t>Ford Otomotiv Sanayi A.Ş. Statement of income for the period ended 31.03.2014</t>
  </si>
  <si>
    <t>Current Period           (Unaudited)</t>
  </si>
  <si>
    <t>(Restated)                         Prior period         (Unaudited)</t>
  </si>
  <si>
    <t>Ford Otomotiv Sanayi A.Ş. Statement of comprehensive income for the period ended 31.03.2014</t>
  </si>
  <si>
    <t>(Restated)                         Prior period       (Unaudited)</t>
  </si>
  <si>
    <t>Ford Otomotiv Sanayi A.Ş. Statement of changes in equity for the period ended 31.03.2014</t>
  </si>
  <si>
    <t>Balance at January 1, 2013</t>
  </si>
  <si>
    <t xml:space="preserve">Balance at March 31, 2013 </t>
  </si>
  <si>
    <t xml:space="preserve">Balance at 1 January 2014  </t>
  </si>
  <si>
    <t>Balance at March 31, 2014</t>
  </si>
  <si>
    <t>Ford Otomotiv Sanayi A.Ş. Statement of cash flows for the period ended 31.03.2014</t>
  </si>
  <si>
    <t xml:space="preserve">   March 31, 2014</t>
  </si>
  <si>
    <t xml:space="preserve">  March 31, 2013</t>
  </si>
  <si>
    <t>Current Period                            (Unaudited)</t>
  </si>
  <si>
    <t>(Restated)                         Prior period                   (Unaudited)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</si>
</sst>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_-;\-* #,##0_-;_-* &quot;-&quot;??_-;_-@_-"/>
    <numFmt numFmtId="187" formatCode="#,##0_ ;\-#,##0\ "/>
  </numFmts>
  <fonts count="47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rgb="FF000000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sz val="9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2" fillId="0" borderId="0" applyFont="0" applyFill="0" applyBorder="0" applyAlignment="0" applyProtection="0"/>
  </cellStyleXfs>
  <cellXfs count="176">
    <xf numFmtId="0" fontId="0" fillId="0" borderId="0" xfId="0" applyAlignment="1"/>
    <xf numFmtId="0" fontId="40" fillId="0" borderId="0" xfId="70" applyFont="1"/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vertical="center" wrapText="1" indent="1"/>
    </xf>
    <xf numFmtId="0" fontId="27" fillId="0" borderId="0" xfId="0" applyFont="1" applyFill="1" applyAlignment="1">
      <alignment horizontal="left" vertical="center" wrapText="1" indent="1"/>
    </xf>
    <xf numFmtId="0" fontId="27" fillId="0" borderId="13" xfId="0" applyFont="1" applyFill="1" applyBorder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/>
    </xf>
    <xf numFmtId="0" fontId="17" fillId="0" borderId="13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0" fontId="17" fillId="0" borderId="13" xfId="0" applyFont="1" applyFill="1" applyBorder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3" fontId="27" fillId="0" borderId="17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1" xfId="0" applyFont="1" applyFill="1" applyBorder="1" applyAlignment="1">
      <alignment horizontal="left" vertical="center" wrapText="1" indent="1"/>
    </xf>
    <xf numFmtId="0" fontId="36" fillId="0" borderId="14" xfId="121" applyFont="1" applyFill="1" applyBorder="1"/>
    <xf numFmtId="0" fontId="17" fillId="0" borderId="0" xfId="0" applyFont="1" applyFill="1" applyBorder="1" applyAlignment="1">
      <alignment horizontal="right" vertical="center" wrapText="1"/>
    </xf>
    <xf numFmtId="0" fontId="40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44" fillId="0" borderId="0" xfId="0" applyFont="1" applyFill="1" applyAlignment="1">
      <alignment horizontal="left" vertical="center" wrapText="1" indent="1"/>
    </xf>
    <xf numFmtId="49" fontId="17" fillId="0" borderId="0" xfId="0" applyNumberFormat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35" fillId="0" borderId="6" xfId="70" applyFont="1" applyFill="1" applyBorder="1"/>
    <xf numFmtId="0" fontId="36" fillId="0" borderId="6" xfId="70" applyFont="1" applyFill="1" applyBorder="1" applyAlignment="1">
      <alignment horizontal="right" wrapText="1"/>
    </xf>
    <xf numFmtId="3" fontId="17" fillId="0" borderId="13" xfId="0" applyNumberFormat="1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35" fillId="0" borderId="0" xfId="121" applyFont="1" applyFill="1"/>
    <xf numFmtId="0" fontId="35" fillId="0" borderId="0" xfId="70" applyFont="1" applyFill="1"/>
    <xf numFmtId="0" fontId="39" fillId="0" borderId="15" xfId="70" applyFont="1" applyFill="1" applyBorder="1" applyAlignment="1">
      <alignment horizontal="left" vertical="center" wrapText="1"/>
    </xf>
    <xf numFmtId="0" fontId="39" fillId="0" borderId="15" xfId="70" applyFont="1" applyFill="1" applyBorder="1" applyAlignment="1">
      <alignment horizontal="center" vertical="center" wrapText="1"/>
    </xf>
    <xf numFmtId="0" fontId="40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0" fontId="38" fillId="0" borderId="0" xfId="0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horizontal="justify" vertical="center" wrapText="1"/>
    </xf>
    <xf numFmtId="0" fontId="27" fillId="0" borderId="11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horizontal="right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1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41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wrapText="1"/>
    </xf>
    <xf numFmtId="0" fontId="36" fillId="0" borderId="11" xfId="70" applyFont="1" applyFill="1" applyBorder="1" applyAlignment="1">
      <alignment horizontal="center" wrapText="1"/>
    </xf>
    <xf numFmtId="0" fontId="35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3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11" xfId="122" applyFont="1" applyFill="1" applyBorder="1" applyAlignment="1">
      <alignment vertical="center" wrapText="1"/>
    </xf>
    <xf numFmtId="0" fontId="40" fillId="0" borderId="11" xfId="70" applyFont="1" applyFill="1" applyBorder="1"/>
    <xf numFmtId="0" fontId="40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0" fontId="27" fillId="0" borderId="9" xfId="0" applyFont="1" applyFill="1" applyBorder="1" applyAlignment="1">
      <alignment horizontal="left" vertical="center" wrapText="1" indent="1"/>
    </xf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/>
    <xf numFmtId="0" fontId="27" fillId="0" borderId="6" xfId="70" applyFont="1" applyFill="1" applyBorder="1" applyAlignment="1">
      <alignment horizontal="right" wrapText="1"/>
    </xf>
    <xf numFmtId="0" fontId="27" fillId="0" borderId="16" xfId="70" applyFont="1" applyFill="1" applyBorder="1" applyAlignment="1">
      <alignment horizontal="right" wrapText="1"/>
    </xf>
    <xf numFmtId="0" fontId="27" fillId="0" borderId="12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8" xfId="70" applyFont="1" applyFill="1" applyBorder="1"/>
    <xf numFmtId="3" fontId="17" fillId="0" borderId="12" xfId="0" applyNumberFormat="1" applyFont="1" applyFill="1" applyBorder="1" applyAlignment="1">
      <alignment horizontal="right" wrapText="1"/>
    </xf>
    <xf numFmtId="0" fontId="36" fillId="0" borderId="16" xfId="70" applyFont="1" applyFill="1" applyBorder="1" applyAlignment="1">
      <alignment horizontal="right" wrapText="1"/>
    </xf>
    <xf numFmtId="0" fontId="36" fillId="0" borderId="18" xfId="70" applyFont="1" applyFill="1" applyBorder="1" applyAlignment="1">
      <alignment horizontal="right" wrapText="1"/>
    </xf>
    <xf numFmtId="0" fontId="2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center" vertical="center" wrapText="1"/>
    </xf>
    <xf numFmtId="0" fontId="36" fillId="0" borderId="0" xfId="70" applyFont="1" applyFill="1"/>
    <xf numFmtId="0" fontId="35" fillId="0" borderId="0" xfId="70" applyFont="1" applyFill="1" applyAlignment="1"/>
    <xf numFmtId="0" fontId="38" fillId="0" borderId="11" xfId="0" applyFont="1" applyFill="1" applyBorder="1" applyAlignment="1"/>
    <xf numFmtId="0" fontId="38" fillId="0" borderId="0" xfId="0" applyFont="1" applyFill="1" applyAlignment="1"/>
    <xf numFmtId="0" fontId="17" fillId="0" borderId="0" xfId="0" applyFont="1" applyFill="1" applyAlignment="1">
      <alignment horizontal="center" vertical="center" wrapText="1"/>
    </xf>
    <xf numFmtId="3" fontId="17" fillId="0" borderId="0" xfId="0" applyNumberFormat="1" applyFont="1" applyFill="1" applyBorder="1" applyAlignment="1"/>
    <xf numFmtId="0" fontId="17" fillId="0" borderId="13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187" fontId="27" fillId="0" borderId="11" xfId="124" applyNumberFormat="1" applyFont="1" applyFill="1" applyBorder="1" applyAlignment="1">
      <alignment horizontal="right" vertical="center"/>
    </xf>
    <xf numFmtId="0" fontId="45" fillId="0" borderId="11" xfId="70" applyFont="1" applyFill="1" applyBorder="1"/>
    <xf numFmtId="0" fontId="45" fillId="0" borderId="0" xfId="70" applyFont="1" applyFill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3" fontId="27" fillId="0" borderId="0" xfId="0" applyNumberFormat="1" applyFont="1" applyFill="1" applyAlignment="1"/>
    <xf numFmtId="3" fontId="27" fillId="0" borderId="0" xfId="0" quotePrefix="1" applyNumberFormat="1" applyFont="1" applyFill="1" applyAlignment="1">
      <alignment horizontal="right" vertical="center"/>
    </xf>
    <xf numFmtId="0" fontId="44" fillId="0" borderId="0" xfId="0" applyFont="1" applyFill="1" applyAlignment="1">
      <alignment vertical="center" wrapText="1"/>
    </xf>
    <xf numFmtId="0" fontId="37" fillId="0" borderId="0" xfId="0" applyFont="1" applyFill="1" applyBorder="1" applyAlignment="1">
      <alignment vertical="center" wrapText="1"/>
    </xf>
    <xf numFmtId="0" fontId="36" fillId="0" borderId="0" xfId="70" applyFont="1" applyFill="1" applyBorder="1" applyAlignment="1">
      <alignment horizontal="center"/>
    </xf>
    <xf numFmtId="15" fontId="38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27" fillId="0" borderId="0" xfId="0" applyNumberFormat="1" applyFont="1" applyFill="1" applyBorder="1" applyAlignment="1"/>
    <xf numFmtId="0" fontId="27" fillId="0" borderId="13" xfId="0" applyFont="1" applyFill="1" applyBorder="1" applyAlignment="1">
      <alignment horizontal="right" vertical="center" wrapText="1"/>
    </xf>
    <xf numFmtId="0" fontId="36" fillId="0" borderId="0" xfId="70" applyFont="1" applyFill="1" applyAlignment="1">
      <alignment horizontal="center"/>
    </xf>
    <xf numFmtId="186" fontId="27" fillId="0" borderId="12" xfId="124" applyNumberFormat="1" applyFont="1" applyFill="1" applyBorder="1" applyAlignment="1">
      <alignment horizontal="right"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0" fontId="38" fillId="0" borderId="15" xfId="70" applyFont="1" applyFill="1" applyBorder="1" applyAlignment="1">
      <alignment horizontal="center" wrapText="1"/>
    </xf>
    <xf numFmtId="3" fontId="27" fillId="0" borderId="0" xfId="124" applyNumberFormat="1" applyFont="1" applyFill="1" applyAlignment="1">
      <alignment horizontal="right" vertical="center" wrapText="1"/>
    </xf>
    <xf numFmtId="184" fontId="38" fillId="0" borderId="0" xfId="120" applyNumberFormat="1" applyFont="1" applyFill="1" applyAlignment="1">
      <alignment horizontal="right" wrapText="1"/>
    </xf>
    <xf numFmtId="0" fontId="36" fillId="0" borderId="0" xfId="70" applyFont="1" applyFill="1" applyAlignment="1">
      <alignment horizontal="center" wrapText="1"/>
    </xf>
    <xf numFmtId="0" fontId="46" fillId="0" borderId="0" xfId="70" applyFont="1" applyFill="1" applyAlignment="1">
      <alignment horizontal="center"/>
    </xf>
    <xf numFmtId="0" fontId="27" fillId="0" borderId="12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3" fontId="17" fillId="0" borderId="12" xfId="0" applyNumberFormat="1" applyFont="1" applyFill="1" applyBorder="1" applyAlignment="1">
      <alignment horizontal="center"/>
    </xf>
    <xf numFmtId="3" fontId="17" fillId="0" borderId="0" xfId="0" applyNumberFormat="1" applyFont="1" applyFill="1" applyBorder="1" applyAlignment="1">
      <alignment horizontal="center"/>
    </xf>
    <xf numFmtId="0" fontId="17" fillId="0" borderId="11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wrapText="1"/>
    </xf>
    <xf numFmtId="3" fontId="17" fillId="0" borderId="10" xfId="0" applyNumberFormat="1" applyFont="1" applyFill="1" applyBorder="1" applyAlignment="1">
      <alignment horizontal="right" wrapText="1"/>
    </xf>
    <xf numFmtId="0" fontId="17" fillId="0" borderId="10" xfId="0" applyFont="1" applyFill="1" applyBorder="1" applyAlignment="1">
      <alignment horizontal="left" vertical="center" wrapText="1" indent="1"/>
    </xf>
    <xf numFmtId="3" fontId="27" fillId="0" borderId="10" xfId="0" applyNumberFormat="1" applyFont="1" applyFill="1" applyBorder="1" applyAlignment="1">
      <alignment horizontal="right" vertical="center" wrapText="1"/>
    </xf>
    <xf numFmtId="0" fontId="17" fillId="0" borderId="0" xfId="0" quotePrefix="1" applyFont="1" applyFill="1" applyAlignment="1">
      <alignment vertical="center" wrapText="1"/>
    </xf>
    <xf numFmtId="0" fontId="38" fillId="0" borderId="0" xfId="0" applyFont="1" applyFill="1" applyBorder="1" applyAlignment="1">
      <alignment horizontal="right" vertical="top" wrapText="1"/>
    </xf>
    <xf numFmtId="2" fontId="17" fillId="0" borderId="13" xfId="0" applyNumberFormat="1" applyFont="1" applyFill="1" applyBorder="1" applyAlignment="1">
      <alignment horizontal="right" vertical="center" wrapText="1"/>
    </xf>
    <xf numFmtId="0" fontId="36" fillId="0" borderId="16" xfId="70" applyFont="1" applyFill="1" applyBorder="1" applyAlignment="1">
      <alignment horizontal="right" wrapText="1"/>
    </xf>
    <xf numFmtId="0" fontId="36" fillId="0" borderId="18" xfId="70" applyFont="1" applyFill="1" applyBorder="1" applyAlignment="1">
      <alignment horizontal="right" wrapText="1"/>
    </xf>
    <xf numFmtId="0" fontId="38" fillId="0" borderId="11" xfId="70" applyFont="1" applyFill="1" applyBorder="1" applyAlignment="1">
      <alignment horizontal="left" vertical="center" wrapText="1"/>
    </xf>
    <xf numFmtId="0" fontId="27" fillId="0" borderId="16" xfId="0" applyFont="1" applyFill="1" applyBorder="1" applyAlignment="1">
      <alignment horizontal="center"/>
    </xf>
    <xf numFmtId="0" fontId="27" fillId="0" borderId="18" xfId="0" applyFont="1" applyFill="1" applyBorder="1" applyAlignment="1">
      <alignment horizontal="center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showGridLines="0" zoomScale="110" zoomScaleNormal="110" workbookViewId="0">
      <selection activeCell="D27" sqref="D27"/>
    </sheetView>
  </sheetViews>
  <sheetFormatPr defaultColWidth="9.109375" defaultRowHeight="11.3"/>
  <cols>
    <col min="1" max="1" width="35.88671875" style="97" customWidth="1"/>
    <col min="2" max="2" width="11.109375" style="97" customWidth="1"/>
    <col min="3" max="3" width="18.44140625" style="97" bestFit="1" customWidth="1"/>
    <col min="4" max="4" width="17.33203125" style="97" bestFit="1" customWidth="1"/>
    <col min="5" max="16384" width="9.109375" style="97"/>
  </cols>
  <sheetData>
    <row r="1" spans="1:4" ht="25.7" customHeight="1">
      <c r="A1" s="106" t="s">
        <v>144</v>
      </c>
      <c r="B1" s="96"/>
      <c r="C1" s="96"/>
      <c r="D1" s="96"/>
    </row>
    <row r="2" spans="1:4" ht="34.450000000000003" customHeight="1">
      <c r="A2" s="98"/>
      <c r="B2" s="98"/>
      <c r="C2" s="137" t="s">
        <v>145</v>
      </c>
      <c r="D2" s="138" t="s">
        <v>100</v>
      </c>
    </row>
    <row r="3" spans="1:4">
      <c r="A3" s="105" t="s">
        <v>74</v>
      </c>
      <c r="B3" s="99" t="s">
        <v>70</v>
      </c>
      <c r="C3" s="86" t="s">
        <v>146</v>
      </c>
      <c r="D3" s="87" t="s">
        <v>96</v>
      </c>
    </row>
    <row r="4" spans="1:4">
      <c r="A4" s="6" t="s">
        <v>1</v>
      </c>
      <c r="B4" s="6"/>
      <c r="C4" s="26"/>
      <c r="D4" s="28"/>
    </row>
    <row r="5" spans="1:4">
      <c r="A5" s="9" t="s">
        <v>2</v>
      </c>
      <c r="B5" s="17"/>
      <c r="C5" s="134">
        <f>SUM(C7:C15)</f>
        <v>2421926951</v>
      </c>
      <c r="D5" s="91">
        <f>SUM(D7:D15)</f>
        <v>2443438405</v>
      </c>
    </row>
    <row r="6" spans="1:4">
      <c r="A6" s="11"/>
      <c r="B6" s="15"/>
      <c r="C6" s="123"/>
      <c r="D6" s="90"/>
    </row>
    <row r="7" spans="1:4">
      <c r="A7" s="11" t="s">
        <v>3</v>
      </c>
      <c r="B7" s="15">
        <v>4</v>
      </c>
      <c r="C7" s="4">
        <v>233559248</v>
      </c>
      <c r="D7" s="90">
        <v>238128147</v>
      </c>
    </row>
    <row r="8" spans="1:4">
      <c r="A8" s="11" t="s">
        <v>4</v>
      </c>
      <c r="B8" s="15"/>
      <c r="C8" s="4"/>
      <c r="D8" s="90"/>
    </row>
    <row r="9" spans="1:4">
      <c r="A9" s="11" t="s">
        <v>5</v>
      </c>
      <c r="B9" s="15">
        <v>26</v>
      </c>
      <c r="C9" s="4">
        <v>937022240</v>
      </c>
      <c r="D9" s="90">
        <v>976334894</v>
      </c>
    </row>
    <row r="10" spans="1:4">
      <c r="A10" s="11" t="s">
        <v>133</v>
      </c>
      <c r="B10" s="15">
        <v>7</v>
      </c>
      <c r="C10" s="4">
        <v>242738275</v>
      </c>
      <c r="D10" s="90">
        <v>474919300</v>
      </c>
    </row>
    <row r="11" spans="1:4">
      <c r="A11" s="11" t="s">
        <v>6</v>
      </c>
      <c r="B11" s="15"/>
      <c r="C11" s="4"/>
      <c r="D11" s="90"/>
    </row>
    <row r="12" spans="1:4">
      <c r="A12" s="166" t="s">
        <v>142</v>
      </c>
      <c r="B12" s="15">
        <v>8</v>
      </c>
      <c r="C12" s="4">
        <v>1198643</v>
      </c>
      <c r="D12" s="90">
        <v>330799</v>
      </c>
    </row>
    <row r="13" spans="1:4">
      <c r="A13" s="11" t="s">
        <v>7</v>
      </c>
      <c r="B13" s="15">
        <v>9</v>
      </c>
      <c r="C13" s="4">
        <v>739737834</v>
      </c>
      <c r="D13" s="90">
        <v>563888556</v>
      </c>
    </row>
    <row r="14" spans="1:4">
      <c r="A14" s="11" t="s">
        <v>71</v>
      </c>
      <c r="B14" s="15">
        <v>12</v>
      </c>
      <c r="C14" s="4">
        <v>77319095</v>
      </c>
      <c r="D14" s="90">
        <v>22250708</v>
      </c>
    </row>
    <row r="15" spans="1:4">
      <c r="A15" s="11" t="s">
        <v>8</v>
      </c>
      <c r="B15" s="15">
        <v>16</v>
      </c>
      <c r="C15" s="4">
        <v>190351616</v>
      </c>
      <c r="D15" s="90">
        <v>167586001</v>
      </c>
    </row>
    <row r="16" spans="1:4">
      <c r="A16" s="7"/>
      <c r="B16" s="16"/>
      <c r="C16" s="8"/>
      <c r="D16" s="25"/>
    </row>
    <row r="17" spans="1:4">
      <c r="A17" s="9" t="s">
        <v>9</v>
      </c>
      <c r="B17" s="17"/>
      <c r="C17" s="88">
        <f>C19+C21+C22+C23+C24+C25</f>
        <v>3866972182</v>
      </c>
      <c r="D17" s="89">
        <f>D19+D21+D22+D23+D24+D25</f>
        <v>3547751814</v>
      </c>
    </row>
    <row r="18" spans="1:4">
      <c r="A18" s="11"/>
      <c r="B18" s="15"/>
      <c r="C18" s="137"/>
      <c r="D18" s="138"/>
    </row>
    <row r="19" spans="1:4">
      <c r="A19" s="11" t="s">
        <v>110</v>
      </c>
      <c r="B19" s="15">
        <v>5</v>
      </c>
      <c r="C19" s="4">
        <v>7732955</v>
      </c>
      <c r="D19" s="90">
        <v>7732955</v>
      </c>
    </row>
    <row r="20" spans="1:4">
      <c r="A20" s="11" t="s">
        <v>4</v>
      </c>
    </row>
    <row r="21" spans="1:4">
      <c r="A21" s="11" t="s">
        <v>133</v>
      </c>
      <c r="B21" s="15">
        <v>7</v>
      </c>
      <c r="C21" s="4">
        <v>435657</v>
      </c>
      <c r="D21" s="90">
        <v>458542</v>
      </c>
    </row>
    <row r="22" spans="1:4">
      <c r="A22" s="11" t="s">
        <v>75</v>
      </c>
      <c r="B22" s="15">
        <v>10</v>
      </c>
      <c r="C22" s="4">
        <v>2347479366</v>
      </c>
      <c r="D22" s="90">
        <v>2231069051</v>
      </c>
    </row>
    <row r="23" spans="1:4">
      <c r="A23" s="11" t="s">
        <v>10</v>
      </c>
      <c r="B23" s="15">
        <v>11</v>
      </c>
      <c r="C23" s="4">
        <v>459249210</v>
      </c>
      <c r="D23" s="90">
        <v>415312279</v>
      </c>
    </row>
    <row r="24" spans="1:4">
      <c r="A24" s="11" t="s">
        <v>71</v>
      </c>
      <c r="B24" s="15">
        <v>12</v>
      </c>
      <c r="C24" s="4">
        <v>601007094</v>
      </c>
      <c r="D24" s="90">
        <v>591264603</v>
      </c>
    </row>
    <row r="25" spans="1:4">
      <c r="A25" s="11" t="s">
        <v>11</v>
      </c>
      <c r="B25" s="15">
        <v>24</v>
      </c>
      <c r="C25" s="4">
        <v>451067900</v>
      </c>
      <c r="D25" s="90">
        <v>301914384</v>
      </c>
    </row>
    <row r="26" spans="1:4">
      <c r="A26" s="7"/>
      <c r="B26" s="7"/>
      <c r="C26" s="14"/>
      <c r="D26" s="91"/>
    </row>
    <row r="27" spans="1:4" ht="11.9" thickBot="1">
      <c r="A27" s="13" t="s">
        <v>12</v>
      </c>
      <c r="B27" s="13"/>
      <c r="C27" s="92">
        <f>C17+C5</f>
        <v>6288899133</v>
      </c>
      <c r="D27" s="93">
        <f>D17+D5</f>
        <v>5991190219</v>
      </c>
    </row>
    <row r="28" spans="1:4" ht="11.9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showGridLines="0" topLeftCell="A33" zoomScaleNormal="100" workbookViewId="0">
      <selection activeCell="D46" sqref="D46"/>
    </sheetView>
  </sheetViews>
  <sheetFormatPr defaultRowHeight="11.3"/>
  <cols>
    <col min="1" max="1" width="36.6640625" style="50" customWidth="1"/>
    <col min="2" max="2" width="5.6640625" style="50" bestFit="1" customWidth="1"/>
    <col min="3" max="3" width="18.44140625" style="80" bestFit="1" customWidth="1"/>
    <col min="4" max="4" width="17" style="80" customWidth="1"/>
    <col min="5" max="256" width="9.109375" style="50"/>
    <col min="257" max="257" width="35.88671875" style="50" bestFit="1" customWidth="1"/>
    <col min="258" max="258" width="11" style="50" customWidth="1"/>
    <col min="259" max="260" width="15" style="50" customWidth="1"/>
    <col min="261" max="512" width="9.109375" style="50"/>
    <col min="513" max="513" width="35.88671875" style="50" bestFit="1" customWidth="1"/>
    <col min="514" max="514" width="11" style="50" customWidth="1"/>
    <col min="515" max="516" width="15" style="50" customWidth="1"/>
    <col min="517" max="768" width="9.109375" style="50"/>
    <col min="769" max="769" width="35.88671875" style="50" bestFit="1" customWidth="1"/>
    <col min="770" max="770" width="11" style="50" customWidth="1"/>
    <col min="771" max="772" width="15" style="50" customWidth="1"/>
    <col min="773" max="1024" width="9.109375" style="50"/>
    <col min="1025" max="1025" width="35.88671875" style="50" bestFit="1" customWidth="1"/>
    <col min="1026" max="1026" width="11" style="50" customWidth="1"/>
    <col min="1027" max="1028" width="15" style="50" customWidth="1"/>
    <col min="1029" max="1280" width="9.109375" style="50"/>
    <col min="1281" max="1281" width="35.88671875" style="50" bestFit="1" customWidth="1"/>
    <col min="1282" max="1282" width="11" style="50" customWidth="1"/>
    <col min="1283" max="1284" width="15" style="50" customWidth="1"/>
    <col min="1285" max="1536" width="9.109375" style="50"/>
    <col min="1537" max="1537" width="35.88671875" style="50" bestFit="1" customWidth="1"/>
    <col min="1538" max="1538" width="11" style="50" customWidth="1"/>
    <col min="1539" max="1540" width="15" style="50" customWidth="1"/>
    <col min="1541" max="1792" width="9.109375" style="50"/>
    <col min="1793" max="1793" width="35.88671875" style="50" bestFit="1" customWidth="1"/>
    <col min="1794" max="1794" width="11" style="50" customWidth="1"/>
    <col min="1795" max="1796" width="15" style="50" customWidth="1"/>
    <col min="1797" max="2048" width="9.109375" style="50"/>
    <col min="2049" max="2049" width="35.88671875" style="50" bestFit="1" customWidth="1"/>
    <col min="2050" max="2050" width="11" style="50" customWidth="1"/>
    <col min="2051" max="2052" width="15" style="50" customWidth="1"/>
    <col min="2053" max="2304" width="9.109375" style="50"/>
    <col min="2305" max="2305" width="35.88671875" style="50" bestFit="1" customWidth="1"/>
    <col min="2306" max="2306" width="11" style="50" customWidth="1"/>
    <col min="2307" max="2308" width="15" style="50" customWidth="1"/>
    <col min="2309" max="2560" width="9.109375" style="50"/>
    <col min="2561" max="2561" width="35.88671875" style="50" bestFit="1" customWidth="1"/>
    <col min="2562" max="2562" width="11" style="50" customWidth="1"/>
    <col min="2563" max="2564" width="15" style="50" customWidth="1"/>
    <col min="2565" max="2816" width="9.109375" style="50"/>
    <col min="2817" max="2817" width="35.88671875" style="50" bestFit="1" customWidth="1"/>
    <col min="2818" max="2818" width="11" style="50" customWidth="1"/>
    <col min="2819" max="2820" width="15" style="50" customWidth="1"/>
    <col min="2821" max="3072" width="9.109375" style="50"/>
    <col min="3073" max="3073" width="35.88671875" style="50" bestFit="1" customWidth="1"/>
    <col min="3074" max="3074" width="11" style="50" customWidth="1"/>
    <col min="3075" max="3076" width="15" style="50" customWidth="1"/>
    <col min="3077" max="3328" width="9.109375" style="50"/>
    <col min="3329" max="3329" width="35.88671875" style="50" bestFit="1" customWidth="1"/>
    <col min="3330" max="3330" width="11" style="50" customWidth="1"/>
    <col min="3331" max="3332" width="15" style="50" customWidth="1"/>
    <col min="3333" max="3584" width="9.109375" style="50"/>
    <col min="3585" max="3585" width="35.88671875" style="50" bestFit="1" customWidth="1"/>
    <col min="3586" max="3586" width="11" style="50" customWidth="1"/>
    <col min="3587" max="3588" width="15" style="50" customWidth="1"/>
    <col min="3589" max="3840" width="9.109375" style="50"/>
    <col min="3841" max="3841" width="35.88671875" style="50" bestFit="1" customWidth="1"/>
    <col min="3842" max="3842" width="11" style="50" customWidth="1"/>
    <col min="3843" max="3844" width="15" style="50" customWidth="1"/>
    <col min="3845" max="4096" width="9.109375" style="50"/>
    <col min="4097" max="4097" width="35.88671875" style="50" bestFit="1" customWidth="1"/>
    <col min="4098" max="4098" width="11" style="50" customWidth="1"/>
    <col min="4099" max="4100" width="15" style="50" customWidth="1"/>
    <col min="4101" max="4352" width="9.109375" style="50"/>
    <col min="4353" max="4353" width="35.88671875" style="50" bestFit="1" customWidth="1"/>
    <col min="4354" max="4354" width="11" style="50" customWidth="1"/>
    <col min="4355" max="4356" width="15" style="50" customWidth="1"/>
    <col min="4357" max="4608" width="9.109375" style="50"/>
    <col min="4609" max="4609" width="35.88671875" style="50" bestFit="1" customWidth="1"/>
    <col min="4610" max="4610" width="11" style="50" customWidth="1"/>
    <col min="4611" max="4612" width="15" style="50" customWidth="1"/>
    <col min="4613" max="4864" width="9.109375" style="50"/>
    <col min="4865" max="4865" width="35.88671875" style="50" bestFit="1" customWidth="1"/>
    <col min="4866" max="4866" width="11" style="50" customWidth="1"/>
    <col min="4867" max="4868" width="15" style="50" customWidth="1"/>
    <col min="4869" max="5120" width="9.109375" style="50"/>
    <col min="5121" max="5121" width="35.88671875" style="50" bestFit="1" customWidth="1"/>
    <col min="5122" max="5122" width="11" style="50" customWidth="1"/>
    <col min="5123" max="5124" width="15" style="50" customWidth="1"/>
    <col min="5125" max="5376" width="9.109375" style="50"/>
    <col min="5377" max="5377" width="35.88671875" style="50" bestFit="1" customWidth="1"/>
    <col min="5378" max="5378" width="11" style="50" customWidth="1"/>
    <col min="5379" max="5380" width="15" style="50" customWidth="1"/>
    <col min="5381" max="5632" width="9.109375" style="50"/>
    <col min="5633" max="5633" width="35.88671875" style="50" bestFit="1" customWidth="1"/>
    <col min="5634" max="5634" width="11" style="50" customWidth="1"/>
    <col min="5635" max="5636" width="15" style="50" customWidth="1"/>
    <col min="5637" max="5888" width="9.109375" style="50"/>
    <col min="5889" max="5889" width="35.88671875" style="50" bestFit="1" customWidth="1"/>
    <col min="5890" max="5890" width="11" style="50" customWidth="1"/>
    <col min="5891" max="5892" width="15" style="50" customWidth="1"/>
    <col min="5893" max="6144" width="9.109375" style="50"/>
    <col min="6145" max="6145" width="35.88671875" style="50" bestFit="1" customWidth="1"/>
    <col min="6146" max="6146" width="11" style="50" customWidth="1"/>
    <col min="6147" max="6148" width="15" style="50" customWidth="1"/>
    <col min="6149" max="6400" width="9.109375" style="50"/>
    <col min="6401" max="6401" width="35.88671875" style="50" bestFit="1" customWidth="1"/>
    <col min="6402" max="6402" width="11" style="50" customWidth="1"/>
    <col min="6403" max="6404" width="15" style="50" customWidth="1"/>
    <col min="6405" max="6656" width="9.109375" style="50"/>
    <col min="6657" max="6657" width="35.88671875" style="50" bestFit="1" customWidth="1"/>
    <col min="6658" max="6658" width="11" style="50" customWidth="1"/>
    <col min="6659" max="6660" width="15" style="50" customWidth="1"/>
    <col min="6661" max="6912" width="9.109375" style="50"/>
    <col min="6913" max="6913" width="35.88671875" style="50" bestFit="1" customWidth="1"/>
    <col min="6914" max="6914" width="11" style="50" customWidth="1"/>
    <col min="6915" max="6916" width="15" style="50" customWidth="1"/>
    <col min="6917" max="7168" width="9.109375" style="50"/>
    <col min="7169" max="7169" width="35.88671875" style="50" bestFit="1" customWidth="1"/>
    <col min="7170" max="7170" width="11" style="50" customWidth="1"/>
    <col min="7171" max="7172" width="15" style="50" customWidth="1"/>
    <col min="7173" max="7424" width="9.109375" style="50"/>
    <col min="7425" max="7425" width="35.88671875" style="50" bestFit="1" customWidth="1"/>
    <col min="7426" max="7426" width="11" style="50" customWidth="1"/>
    <col min="7427" max="7428" width="15" style="50" customWidth="1"/>
    <col min="7429" max="7680" width="9.109375" style="50"/>
    <col min="7681" max="7681" width="35.88671875" style="50" bestFit="1" customWidth="1"/>
    <col min="7682" max="7682" width="11" style="50" customWidth="1"/>
    <col min="7683" max="7684" width="15" style="50" customWidth="1"/>
    <col min="7685" max="7936" width="9.109375" style="50"/>
    <col min="7937" max="7937" width="35.88671875" style="50" bestFit="1" customWidth="1"/>
    <col min="7938" max="7938" width="11" style="50" customWidth="1"/>
    <col min="7939" max="7940" width="15" style="50" customWidth="1"/>
    <col min="7941" max="8192" width="9.109375" style="50"/>
    <col min="8193" max="8193" width="35.88671875" style="50" bestFit="1" customWidth="1"/>
    <col min="8194" max="8194" width="11" style="50" customWidth="1"/>
    <col min="8195" max="8196" width="15" style="50" customWidth="1"/>
    <col min="8197" max="8448" width="9.109375" style="50"/>
    <col min="8449" max="8449" width="35.88671875" style="50" bestFit="1" customWidth="1"/>
    <col min="8450" max="8450" width="11" style="50" customWidth="1"/>
    <col min="8451" max="8452" width="15" style="50" customWidth="1"/>
    <col min="8453" max="8704" width="9.109375" style="50"/>
    <col min="8705" max="8705" width="35.88671875" style="50" bestFit="1" customWidth="1"/>
    <col min="8706" max="8706" width="11" style="50" customWidth="1"/>
    <col min="8707" max="8708" width="15" style="50" customWidth="1"/>
    <col min="8709" max="8960" width="9.109375" style="50"/>
    <col min="8961" max="8961" width="35.88671875" style="50" bestFit="1" customWidth="1"/>
    <col min="8962" max="8962" width="11" style="50" customWidth="1"/>
    <col min="8963" max="8964" width="15" style="50" customWidth="1"/>
    <col min="8965" max="9216" width="9.109375" style="50"/>
    <col min="9217" max="9217" width="35.88671875" style="50" bestFit="1" customWidth="1"/>
    <col min="9218" max="9218" width="11" style="50" customWidth="1"/>
    <col min="9219" max="9220" width="15" style="50" customWidth="1"/>
    <col min="9221" max="9472" width="9.109375" style="50"/>
    <col min="9473" max="9473" width="35.88671875" style="50" bestFit="1" customWidth="1"/>
    <col min="9474" max="9474" width="11" style="50" customWidth="1"/>
    <col min="9475" max="9476" width="15" style="50" customWidth="1"/>
    <col min="9477" max="9728" width="9.109375" style="50"/>
    <col min="9729" max="9729" width="35.88671875" style="50" bestFit="1" customWidth="1"/>
    <col min="9730" max="9730" width="11" style="50" customWidth="1"/>
    <col min="9731" max="9732" width="15" style="50" customWidth="1"/>
    <col min="9733" max="9984" width="9.109375" style="50"/>
    <col min="9985" max="9985" width="35.88671875" style="50" bestFit="1" customWidth="1"/>
    <col min="9986" max="9986" width="11" style="50" customWidth="1"/>
    <col min="9987" max="9988" width="15" style="50" customWidth="1"/>
    <col min="9989" max="10240" width="9.109375" style="50"/>
    <col min="10241" max="10241" width="35.88671875" style="50" bestFit="1" customWidth="1"/>
    <col min="10242" max="10242" width="11" style="50" customWidth="1"/>
    <col min="10243" max="10244" width="15" style="50" customWidth="1"/>
    <col min="10245" max="10496" width="9.109375" style="50"/>
    <col min="10497" max="10497" width="35.88671875" style="50" bestFit="1" customWidth="1"/>
    <col min="10498" max="10498" width="11" style="50" customWidth="1"/>
    <col min="10499" max="10500" width="15" style="50" customWidth="1"/>
    <col min="10501" max="10752" width="9.109375" style="50"/>
    <col min="10753" max="10753" width="35.88671875" style="50" bestFit="1" customWidth="1"/>
    <col min="10754" max="10754" width="11" style="50" customWidth="1"/>
    <col min="10755" max="10756" width="15" style="50" customWidth="1"/>
    <col min="10757" max="11008" width="9.109375" style="50"/>
    <col min="11009" max="11009" width="35.88671875" style="50" bestFit="1" customWidth="1"/>
    <col min="11010" max="11010" width="11" style="50" customWidth="1"/>
    <col min="11011" max="11012" width="15" style="50" customWidth="1"/>
    <col min="11013" max="11264" width="9.109375" style="50"/>
    <col min="11265" max="11265" width="35.88671875" style="50" bestFit="1" customWidth="1"/>
    <col min="11266" max="11266" width="11" style="50" customWidth="1"/>
    <col min="11267" max="11268" width="15" style="50" customWidth="1"/>
    <col min="11269" max="11520" width="9.109375" style="50"/>
    <col min="11521" max="11521" width="35.88671875" style="50" bestFit="1" customWidth="1"/>
    <col min="11522" max="11522" width="11" style="50" customWidth="1"/>
    <col min="11523" max="11524" width="15" style="50" customWidth="1"/>
    <col min="11525" max="11776" width="9.109375" style="50"/>
    <col min="11777" max="11777" width="35.88671875" style="50" bestFit="1" customWidth="1"/>
    <col min="11778" max="11778" width="11" style="50" customWidth="1"/>
    <col min="11779" max="11780" width="15" style="50" customWidth="1"/>
    <col min="11781" max="12032" width="9.109375" style="50"/>
    <col min="12033" max="12033" width="35.88671875" style="50" bestFit="1" customWidth="1"/>
    <col min="12034" max="12034" width="11" style="50" customWidth="1"/>
    <col min="12035" max="12036" width="15" style="50" customWidth="1"/>
    <col min="12037" max="12288" width="9.109375" style="50"/>
    <col min="12289" max="12289" width="35.88671875" style="50" bestFit="1" customWidth="1"/>
    <col min="12290" max="12290" width="11" style="50" customWidth="1"/>
    <col min="12291" max="12292" width="15" style="50" customWidth="1"/>
    <col min="12293" max="12544" width="9.109375" style="50"/>
    <col min="12545" max="12545" width="35.88671875" style="50" bestFit="1" customWidth="1"/>
    <col min="12546" max="12546" width="11" style="50" customWidth="1"/>
    <col min="12547" max="12548" width="15" style="50" customWidth="1"/>
    <col min="12549" max="12800" width="9.109375" style="50"/>
    <col min="12801" max="12801" width="35.88671875" style="50" bestFit="1" customWidth="1"/>
    <col min="12802" max="12802" width="11" style="50" customWidth="1"/>
    <col min="12803" max="12804" width="15" style="50" customWidth="1"/>
    <col min="12805" max="13056" width="9.109375" style="50"/>
    <col min="13057" max="13057" width="35.88671875" style="50" bestFit="1" customWidth="1"/>
    <col min="13058" max="13058" width="11" style="50" customWidth="1"/>
    <col min="13059" max="13060" width="15" style="50" customWidth="1"/>
    <col min="13061" max="13312" width="9.109375" style="50"/>
    <col min="13313" max="13313" width="35.88671875" style="50" bestFit="1" customWidth="1"/>
    <col min="13314" max="13314" width="11" style="50" customWidth="1"/>
    <col min="13315" max="13316" width="15" style="50" customWidth="1"/>
    <col min="13317" max="13568" width="9.109375" style="50"/>
    <col min="13569" max="13569" width="35.88671875" style="50" bestFit="1" customWidth="1"/>
    <col min="13570" max="13570" width="11" style="50" customWidth="1"/>
    <col min="13571" max="13572" width="15" style="50" customWidth="1"/>
    <col min="13573" max="13824" width="9.109375" style="50"/>
    <col min="13825" max="13825" width="35.88671875" style="50" bestFit="1" customWidth="1"/>
    <col min="13826" max="13826" width="11" style="50" customWidth="1"/>
    <col min="13827" max="13828" width="15" style="50" customWidth="1"/>
    <col min="13829" max="14080" width="9.109375" style="50"/>
    <col min="14081" max="14081" width="35.88671875" style="50" bestFit="1" customWidth="1"/>
    <col min="14082" max="14082" width="11" style="50" customWidth="1"/>
    <col min="14083" max="14084" width="15" style="50" customWidth="1"/>
    <col min="14085" max="14336" width="9.109375" style="50"/>
    <col min="14337" max="14337" width="35.88671875" style="50" bestFit="1" customWidth="1"/>
    <col min="14338" max="14338" width="11" style="50" customWidth="1"/>
    <col min="14339" max="14340" width="15" style="50" customWidth="1"/>
    <col min="14341" max="14592" width="9.109375" style="50"/>
    <col min="14593" max="14593" width="35.88671875" style="50" bestFit="1" customWidth="1"/>
    <col min="14594" max="14594" width="11" style="50" customWidth="1"/>
    <col min="14595" max="14596" width="15" style="50" customWidth="1"/>
    <col min="14597" max="14848" width="9.109375" style="50"/>
    <col min="14849" max="14849" width="35.88671875" style="50" bestFit="1" customWidth="1"/>
    <col min="14850" max="14850" width="11" style="50" customWidth="1"/>
    <col min="14851" max="14852" width="15" style="50" customWidth="1"/>
    <col min="14853" max="15104" width="9.109375" style="50"/>
    <col min="15105" max="15105" width="35.88671875" style="50" bestFit="1" customWidth="1"/>
    <col min="15106" max="15106" width="11" style="50" customWidth="1"/>
    <col min="15107" max="15108" width="15" style="50" customWidth="1"/>
    <col min="15109" max="15360" width="9.109375" style="50"/>
    <col min="15361" max="15361" width="35.88671875" style="50" bestFit="1" customWidth="1"/>
    <col min="15362" max="15362" width="11" style="50" customWidth="1"/>
    <col min="15363" max="15364" width="15" style="50" customWidth="1"/>
    <col min="15365" max="15616" width="9.109375" style="50"/>
    <col min="15617" max="15617" width="35.88671875" style="50" bestFit="1" customWidth="1"/>
    <col min="15618" max="15618" width="11" style="50" customWidth="1"/>
    <col min="15619" max="15620" width="15" style="50" customWidth="1"/>
    <col min="15621" max="15872" width="9.109375" style="50"/>
    <col min="15873" max="15873" width="35.88671875" style="50" bestFit="1" customWidth="1"/>
    <col min="15874" max="15874" width="11" style="50" customWidth="1"/>
    <col min="15875" max="15876" width="15" style="50" customWidth="1"/>
    <col min="15877" max="16128" width="9.109375" style="50"/>
    <col min="16129" max="16129" width="35.88671875" style="50" bestFit="1" customWidth="1"/>
    <col min="16130" max="16130" width="11" style="50" customWidth="1"/>
    <col min="16131" max="16132" width="15" style="50" customWidth="1"/>
    <col min="16133" max="16384" width="9.109375" style="50"/>
  </cols>
  <sheetData>
    <row r="1" spans="1:4" ht="25.85" customHeight="1">
      <c r="A1" s="106" t="s">
        <v>144</v>
      </c>
      <c r="B1" s="81"/>
      <c r="C1" s="82"/>
      <c r="D1" s="83"/>
    </row>
    <row r="2" spans="1:4" ht="33.85">
      <c r="A2" s="84"/>
      <c r="B2" s="85"/>
      <c r="C2" s="137" t="s">
        <v>147</v>
      </c>
      <c r="D2" s="138" t="s">
        <v>100</v>
      </c>
    </row>
    <row r="3" spans="1:4">
      <c r="A3" s="105" t="s">
        <v>74</v>
      </c>
      <c r="B3" s="75" t="s">
        <v>70</v>
      </c>
      <c r="C3" s="86" t="s">
        <v>146</v>
      </c>
      <c r="D3" s="87" t="s">
        <v>96</v>
      </c>
    </row>
    <row r="4" spans="1:4">
      <c r="A4" s="20" t="s">
        <v>13</v>
      </c>
      <c r="B4" s="20"/>
      <c r="C4" s="137"/>
      <c r="D4" s="138"/>
    </row>
    <row r="5" spans="1:4">
      <c r="A5" s="18" t="s">
        <v>14</v>
      </c>
      <c r="B5" s="22"/>
      <c r="C5" s="88">
        <f>SUM(C8:C20)</f>
        <v>2509142603</v>
      </c>
      <c r="D5" s="89">
        <f>SUM(D8:D20)</f>
        <v>2396989476</v>
      </c>
    </row>
    <row r="6" spans="1:4">
      <c r="A6" s="110"/>
      <c r="B6" s="111"/>
      <c r="C6" s="112"/>
      <c r="D6" s="113"/>
    </row>
    <row r="7" spans="1:4">
      <c r="A7" s="2" t="s">
        <v>97</v>
      </c>
      <c r="B7" s="15"/>
      <c r="C7" s="4"/>
      <c r="D7" s="90"/>
    </row>
    <row r="8" spans="1:4">
      <c r="A8" s="40" t="s">
        <v>72</v>
      </c>
      <c r="B8" s="15">
        <v>6</v>
      </c>
      <c r="C8" s="4">
        <v>647423765</v>
      </c>
      <c r="D8" s="90">
        <v>629929557</v>
      </c>
    </row>
    <row r="9" spans="1:4" ht="22.55">
      <c r="A9" s="2" t="s">
        <v>76</v>
      </c>
      <c r="B9" s="15"/>
      <c r="C9" s="4"/>
      <c r="D9" s="90"/>
    </row>
    <row r="10" spans="1:4">
      <c r="A10" s="40" t="s">
        <v>72</v>
      </c>
      <c r="B10" s="15">
        <v>6</v>
      </c>
      <c r="C10" s="4">
        <v>471296592</v>
      </c>
      <c r="D10" s="90">
        <v>441633045</v>
      </c>
    </row>
    <row r="11" spans="1:4">
      <c r="A11" s="2" t="s">
        <v>15</v>
      </c>
      <c r="B11" s="15"/>
      <c r="C11" s="4"/>
      <c r="D11" s="90"/>
    </row>
    <row r="12" spans="1:4">
      <c r="A12" s="2" t="s">
        <v>16</v>
      </c>
      <c r="B12" s="15">
        <v>26</v>
      </c>
      <c r="C12" s="4">
        <v>354332046</v>
      </c>
      <c r="D12" s="90">
        <v>262289287</v>
      </c>
    </row>
    <row r="13" spans="1:4">
      <c r="A13" s="42" t="s">
        <v>140</v>
      </c>
      <c r="B13" s="15">
        <v>7</v>
      </c>
      <c r="C13" s="139">
        <v>849546647</v>
      </c>
      <c r="D13" s="90">
        <v>919806623</v>
      </c>
    </row>
    <row r="14" spans="1:4">
      <c r="A14" s="2" t="s">
        <v>17</v>
      </c>
      <c r="B14" s="15"/>
      <c r="C14" s="4"/>
      <c r="D14" s="90"/>
    </row>
    <row r="15" spans="1:4">
      <c r="A15" s="2" t="s">
        <v>16</v>
      </c>
      <c r="B15" s="15">
        <v>26</v>
      </c>
      <c r="C15" s="4">
        <v>3008133</v>
      </c>
      <c r="D15" s="90">
        <v>5618330</v>
      </c>
    </row>
    <row r="16" spans="1:4">
      <c r="A16" s="42" t="s">
        <v>141</v>
      </c>
      <c r="B16" s="15">
        <v>8</v>
      </c>
      <c r="C16" s="4">
        <v>30869604</v>
      </c>
      <c r="D16" s="90">
        <v>24471994</v>
      </c>
    </row>
    <row r="17" spans="1:4">
      <c r="A17" s="2" t="s">
        <v>78</v>
      </c>
      <c r="B17" s="15">
        <v>24</v>
      </c>
      <c r="C17" s="140" t="s">
        <v>0</v>
      </c>
      <c r="D17" s="90" t="s">
        <v>0</v>
      </c>
    </row>
    <row r="18" spans="1:4">
      <c r="A18" s="42" t="s">
        <v>101</v>
      </c>
      <c r="B18" s="15"/>
      <c r="C18" s="4"/>
      <c r="D18" s="90"/>
    </row>
    <row r="19" spans="1:4">
      <c r="A19" s="40" t="s">
        <v>108</v>
      </c>
      <c r="B19" s="15">
        <v>13</v>
      </c>
      <c r="C19" s="4">
        <v>107713373</v>
      </c>
      <c r="D19" s="90">
        <v>58009620</v>
      </c>
    </row>
    <row r="20" spans="1:4">
      <c r="A20" s="2" t="s">
        <v>77</v>
      </c>
      <c r="B20" s="15">
        <v>15</v>
      </c>
      <c r="C20" s="4">
        <v>44952443</v>
      </c>
      <c r="D20" s="60">
        <v>55231020</v>
      </c>
    </row>
    <row r="21" spans="1:4">
      <c r="A21" s="19"/>
      <c r="B21" s="23"/>
      <c r="C21" s="14"/>
      <c r="D21" s="91"/>
    </row>
    <row r="22" spans="1:4">
      <c r="A22" s="18" t="s">
        <v>18</v>
      </c>
      <c r="B22" s="22"/>
      <c r="C22" s="88">
        <f>SUM(C25:C29)</f>
        <v>1359339664</v>
      </c>
      <c r="D22" s="89">
        <f>SUM(D25:D29)</f>
        <v>1357596409</v>
      </c>
    </row>
    <row r="23" spans="1:4">
      <c r="A23" s="110"/>
      <c r="B23" s="111"/>
      <c r="C23" s="112"/>
      <c r="D23" s="113"/>
    </row>
    <row r="24" spans="1:4">
      <c r="A24" s="2" t="s">
        <v>98</v>
      </c>
      <c r="B24" s="2"/>
      <c r="C24" s="137"/>
      <c r="D24" s="138"/>
    </row>
    <row r="25" spans="1:4">
      <c r="A25" s="40" t="s">
        <v>72</v>
      </c>
      <c r="B25" s="15">
        <v>6</v>
      </c>
      <c r="C25" s="4">
        <v>1220986687</v>
      </c>
      <c r="D25" s="90">
        <v>1219653201</v>
      </c>
    </row>
    <row r="26" spans="1:4">
      <c r="A26" s="2" t="s">
        <v>20</v>
      </c>
      <c r="B26" s="15">
        <v>28</v>
      </c>
      <c r="C26" s="4">
        <v>1030791</v>
      </c>
      <c r="D26" s="90">
        <v>713095</v>
      </c>
    </row>
    <row r="27" spans="1:4">
      <c r="A27" s="40" t="s">
        <v>102</v>
      </c>
      <c r="B27" s="15"/>
      <c r="C27" s="4"/>
      <c r="D27" s="90"/>
    </row>
    <row r="28" spans="1:4">
      <c r="A28" s="40" t="s">
        <v>73</v>
      </c>
      <c r="B28" s="15">
        <v>15</v>
      </c>
      <c r="C28" s="4">
        <v>99098872</v>
      </c>
      <c r="D28" s="90">
        <v>94304955</v>
      </c>
    </row>
    <row r="29" spans="1:4">
      <c r="A29" s="40" t="s">
        <v>111</v>
      </c>
      <c r="B29" s="15">
        <v>13</v>
      </c>
      <c r="C29" s="4">
        <v>38223314</v>
      </c>
      <c r="D29" s="90">
        <v>42925158</v>
      </c>
    </row>
    <row r="30" spans="1:4">
      <c r="A30" s="19"/>
      <c r="B30" s="23"/>
      <c r="C30" s="14"/>
      <c r="D30" s="91"/>
    </row>
    <row r="31" spans="1:4">
      <c r="A31" s="18" t="s">
        <v>21</v>
      </c>
      <c r="B31" s="17">
        <v>17</v>
      </c>
      <c r="C31" s="88">
        <f>OLE_LINK64</f>
        <v>2420416866</v>
      </c>
      <c r="D31" s="89">
        <f>+D33</f>
        <v>2236604334</v>
      </c>
    </row>
    <row r="32" spans="1:4">
      <c r="A32" s="20"/>
      <c r="B32" s="20"/>
      <c r="C32" s="137"/>
      <c r="D32" s="138"/>
    </row>
    <row r="33" spans="1:5" ht="22.55">
      <c r="A33" s="20" t="s">
        <v>22</v>
      </c>
      <c r="B33" s="15">
        <v>17</v>
      </c>
      <c r="C33" s="4">
        <v>2420416866</v>
      </c>
      <c r="D33" s="90">
        <v>2236604334</v>
      </c>
    </row>
    <row r="34" spans="1:5">
      <c r="A34" s="2" t="s">
        <v>23</v>
      </c>
      <c r="B34" s="15"/>
      <c r="C34" s="4">
        <v>350910000</v>
      </c>
      <c r="D34" s="90">
        <v>350910000</v>
      </c>
    </row>
    <row r="35" spans="1:5">
      <c r="A35" s="2" t="s">
        <v>24</v>
      </c>
      <c r="B35" s="15"/>
      <c r="C35" s="4">
        <v>27920283</v>
      </c>
      <c r="D35" s="90">
        <v>27920283</v>
      </c>
    </row>
    <row r="36" spans="1:5">
      <c r="A36" s="2" t="s">
        <v>25</v>
      </c>
      <c r="B36" s="15"/>
      <c r="C36" s="4">
        <v>8252</v>
      </c>
      <c r="D36" s="90">
        <v>8252</v>
      </c>
    </row>
    <row r="37" spans="1:5" ht="22.55">
      <c r="A37" s="2" t="s">
        <v>149</v>
      </c>
      <c r="B37" s="15"/>
      <c r="C37" s="50"/>
      <c r="D37" s="50"/>
    </row>
    <row r="38" spans="1:5">
      <c r="A38" s="40" t="s">
        <v>112</v>
      </c>
      <c r="B38" s="15"/>
      <c r="C38" s="4">
        <v>-13000956</v>
      </c>
      <c r="D38" s="90">
        <v>-11053834</v>
      </c>
    </row>
    <row r="39" spans="1:5" ht="22.55">
      <c r="A39" s="2" t="s">
        <v>113</v>
      </c>
      <c r="B39" s="15"/>
      <c r="C39" s="4"/>
      <c r="D39" s="90"/>
    </row>
    <row r="40" spans="1:5" ht="22.55">
      <c r="A40" s="2" t="s">
        <v>134</v>
      </c>
      <c r="B40" s="15"/>
      <c r="C40" s="4">
        <v>6418090</v>
      </c>
      <c r="D40" s="90">
        <v>6418090</v>
      </c>
    </row>
    <row r="41" spans="1:5">
      <c r="A41" s="40" t="s">
        <v>114</v>
      </c>
      <c r="B41" s="15"/>
      <c r="C41" s="4">
        <v>-119098961</v>
      </c>
      <c r="D41" s="90">
        <v>-102334951</v>
      </c>
    </row>
    <row r="42" spans="1:5">
      <c r="A42" s="2" t="s">
        <v>81</v>
      </c>
      <c r="B42" s="15"/>
      <c r="C42" s="4">
        <v>1102152101</v>
      </c>
      <c r="D42" s="90">
        <v>460680315</v>
      </c>
    </row>
    <row r="43" spans="1:5">
      <c r="A43" s="2" t="s">
        <v>26</v>
      </c>
      <c r="B43" s="15"/>
      <c r="C43" s="4">
        <v>862584393</v>
      </c>
      <c r="D43" s="90">
        <v>862584393</v>
      </c>
    </row>
    <row r="44" spans="1:5">
      <c r="A44" s="2" t="s">
        <v>27</v>
      </c>
      <c r="B44" s="15"/>
      <c r="C44" s="4">
        <v>202523664</v>
      </c>
      <c r="D44" s="90">
        <v>641471786</v>
      </c>
      <c r="E44" s="68"/>
    </row>
    <row r="45" spans="1:5">
      <c r="A45" s="19"/>
      <c r="B45" s="23"/>
      <c r="C45" s="14"/>
      <c r="D45" s="91"/>
    </row>
    <row r="46" spans="1:5" ht="11.9" thickBot="1">
      <c r="A46" s="21" t="s">
        <v>28</v>
      </c>
      <c r="B46" s="24"/>
      <c r="C46" s="92">
        <f>SUM(C5+C22+C31)</f>
        <v>6288899133</v>
      </c>
      <c r="D46" s="93">
        <f>SUM(D5+D22+D31)</f>
        <v>5991190219</v>
      </c>
    </row>
    <row r="47" spans="1:5" ht="11.9" thickTop="1">
      <c r="A47" s="94"/>
      <c r="B47" s="94"/>
      <c r="C47" s="95"/>
      <c r="D47" s="95"/>
    </row>
    <row r="48" spans="1:5">
      <c r="A48" s="94"/>
      <c r="B48" s="94"/>
      <c r="C48" s="95"/>
      <c r="D48" s="9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showGridLines="0" topLeftCell="A4" workbookViewId="0">
      <selection activeCell="B37" sqref="B37"/>
    </sheetView>
  </sheetViews>
  <sheetFormatPr defaultColWidth="8.88671875" defaultRowHeight="11.3"/>
  <cols>
    <col min="1" max="1" width="45.88671875" style="50" customWidth="1"/>
    <col min="2" max="2" width="5.6640625" style="50" bestFit="1" customWidth="1"/>
    <col min="3" max="3" width="17.44140625" style="148" customWidth="1"/>
    <col min="4" max="4" width="18.33203125" style="80" customWidth="1"/>
    <col min="5" max="252" width="8.88671875" style="50"/>
    <col min="253" max="253" width="32" style="50" customWidth="1"/>
    <col min="254" max="258" width="15" style="50" customWidth="1"/>
    <col min="259" max="508" width="8.88671875" style="50"/>
    <col min="509" max="509" width="32" style="50" customWidth="1"/>
    <col min="510" max="514" width="15" style="50" customWidth="1"/>
    <col min="515" max="764" width="8.88671875" style="50"/>
    <col min="765" max="765" width="32" style="50" customWidth="1"/>
    <col min="766" max="770" width="15" style="50" customWidth="1"/>
    <col min="771" max="1020" width="8.88671875" style="50"/>
    <col min="1021" max="1021" width="32" style="50" customWidth="1"/>
    <col min="1022" max="1026" width="15" style="50" customWidth="1"/>
    <col min="1027" max="1276" width="8.88671875" style="50"/>
    <col min="1277" max="1277" width="32" style="50" customWidth="1"/>
    <col min="1278" max="1282" width="15" style="50" customWidth="1"/>
    <col min="1283" max="1532" width="8.88671875" style="50"/>
    <col min="1533" max="1533" width="32" style="50" customWidth="1"/>
    <col min="1534" max="1538" width="15" style="50" customWidth="1"/>
    <col min="1539" max="1788" width="8.88671875" style="50"/>
    <col min="1789" max="1789" width="32" style="50" customWidth="1"/>
    <col min="1790" max="1794" width="15" style="50" customWidth="1"/>
    <col min="1795" max="2044" width="8.88671875" style="50"/>
    <col min="2045" max="2045" width="32" style="50" customWidth="1"/>
    <col min="2046" max="2050" width="15" style="50" customWidth="1"/>
    <col min="2051" max="2300" width="8.88671875" style="50"/>
    <col min="2301" max="2301" width="32" style="50" customWidth="1"/>
    <col min="2302" max="2306" width="15" style="50" customWidth="1"/>
    <col min="2307" max="2556" width="8.88671875" style="50"/>
    <col min="2557" max="2557" width="32" style="50" customWidth="1"/>
    <col min="2558" max="2562" width="15" style="50" customWidth="1"/>
    <col min="2563" max="2812" width="8.88671875" style="50"/>
    <col min="2813" max="2813" width="32" style="50" customWidth="1"/>
    <col min="2814" max="2818" width="15" style="50" customWidth="1"/>
    <col min="2819" max="3068" width="8.88671875" style="50"/>
    <col min="3069" max="3069" width="32" style="50" customWidth="1"/>
    <col min="3070" max="3074" width="15" style="50" customWidth="1"/>
    <col min="3075" max="3324" width="8.88671875" style="50"/>
    <col min="3325" max="3325" width="32" style="50" customWidth="1"/>
    <col min="3326" max="3330" width="15" style="50" customWidth="1"/>
    <col min="3331" max="3580" width="8.88671875" style="50"/>
    <col min="3581" max="3581" width="32" style="50" customWidth="1"/>
    <col min="3582" max="3586" width="15" style="50" customWidth="1"/>
    <col min="3587" max="3836" width="8.88671875" style="50"/>
    <col min="3837" max="3837" width="32" style="50" customWidth="1"/>
    <col min="3838" max="3842" width="15" style="50" customWidth="1"/>
    <col min="3843" max="4092" width="8.88671875" style="50"/>
    <col min="4093" max="4093" width="32" style="50" customWidth="1"/>
    <col min="4094" max="4098" width="15" style="50" customWidth="1"/>
    <col min="4099" max="4348" width="8.88671875" style="50"/>
    <col min="4349" max="4349" width="32" style="50" customWidth="1"/>
    <col min="4350" max="4354" width="15" style="50" customWidth="1"/>
    <col min="4355" max="4604" width="8.88671875" style="50"/>
    <col min="4605" max="4605" width="32" style="50" customWidth="1"/>
    <col min="4606" max="4610" width="15" style="50" customWidth="1"/>
    <col min="4611" max="4860" width="8.88671875" style="50"/>
    <col min="4861" max="4861" width="32" style="50" customWidth="1"/>
    <col min="4862" max="4866" width="15" style="50" customWidth="1"/>
    <col min="4867" max="5116" width="8.88671875" style="50"/>
    <col min="5117" max="5117" width="32" style="50" customWidth="1"/>
    <col min="5118" max="5122" width="15" style="50" customWidth="1"/>
    <col min="5123" max="5372" width="8.88671875" style="50"/>
    <col min="5373" max="5373" width="32" style="50" customWidth="1"/>
    <col min="5374" max="5378" width="15" style="50" customWidth="1"/>
    <col min="5379" max="5628" width="8.88671875" style="50"/>
    <col min="5629" max="5629" width="32" style="50" customWidth="1"/>
    <col min="5630" max="5634" width="15" style="50" customWidth="1"/>
    <col min="5635" max="5884" width="8.88671875" style="50"/>
    <col min="5885" max="5885" width="32" style="50" customWidth="1"/>
    <col min="5886" max="5890" width="15" style="50" customWidth="1"/>
    <col min="5891" max="6140" width="8.88671875" style="50"/>
    <col min="6141" max="6141" width="32" style="50" customWidth="1"/>
    <col min="6142" max="6146" width="15" style="50" customWidth="1"/>
    <col min="6147" max="6396" width="8.88671875" style="50"/>
    <col min="6397" max="6397" width="32" style="50" customWidth="1"/>
    <col min="6398" max="6402" width="15" style="50" customWidth="1"/>
    <col min="6403" max="6652" width="8.88671875" style="50"/>
    <col min="6653" max="6653" width="32" style="50" customWidth="1"/>
    <col min="6654" max="6658" width="15" style="50" customWidth="1"/>
    <col min="6659" max="6908" width="8.88671875" style="50"/>
    <col min="6909" max="6909" width="32" style="50" customWidth="1"/>
    <col min="6910" max="6914" width="15" style="50" customWidth="1"/>
    <col min="6915" max="7164" width="8.88671875" style="50"/>
    <col min="7165" max="7165" width="32" style="50" customWidth="1"/>
    <col min="7166" max="7170" width="15" style="50" customWidth="1"/>
    <col min="7171" max="7420" width="8.88671875" style="50"/>
    <col min="7421" max="7421" width="32" style="50" customWidth="1"/>
    <col min="7422" max="7426" width="15" style="50" customWidth="1"/>
    <col min="7427" max="7676" width="8.88671875" style="50"/>
    <col min="7677" max="7677" width="32" style="50" customWidth="1"/>
    <col min="7678" max="7682" width="15" style="50" customWidth="1"/>
    <col min="7683" max="7932" width="8.88671875" style="50"/>
    <col min="7933" max="7933" width="32" style="50" customWidth="1"/>
    <col min="7934" max="7938" width="15" style="50" customWidth="1"/>
    <col min="7939" max="8188" width="8.88671875" style="50"/>
    <col min="8189" max="8189" width="32" style="50" customWidth="1"/>
    <col min="8190" max="8194" width="15" style="50" customWidth="1"/>
    <col min="8195" max="8444" width="8.88671875" style="50"/>
    <col min="8445" max="8445" width="32" style="50" customWidth="1"/>
    <col min="8446" max="8450" width="15" style="50" customWidth="1"/>
    <col min="8451" max="8700" width="8.88671875" style="50"/>
    <col min="8701" max="8701" width="32" style="50" customWidth="1"/>
    <col min="8702" max="8706" width="15" style="50" customWidth="1"/>
    <col min="8707" max="8956" width="8.88671875" style="50"/>
    <col min="8957" max="8957" width="32" style="50" customWidth="1"/>
    <col min="8958" max="8962" width="15" style="50" customWidth="1"/>
    <col min="8963" max="9212" width="8.88671875" style="50"/>
    <col min="9213" max="9213" width="32" style="50" customWidth="1"/>
    <col min="9214" max="9218" width="15" style="50" customWidth="1"/>
    <col min="9219" max="9468" width="8.88671875" style="50"/>
    <col min="9469" max="9469" width="32" style="50" customWidth="1"/>
    <col min="9470" max="9474" width="15" style="50" customWidth="1"/>
    <col min="9475" max="9724" width="8.88671875" style="50"/>
    <col min="9725" max="9725" width="32" style="50" customWidth="1"/>
    <col min="9726" max="9730" width="15" style="50" customWidth="1"/>
    <col min="9731" max="9980" width="8.88671875" style="50"/>
    <col min="9981" max="9981" width="32" style="50" customWidth="1"/>
    <col min="9982" max="9986" width="15" style="50" customWidth="1"/>
    <col min="9987" max="10236" width="8.88671875" style="50"/>
    <col min="10237" max="10237" width="32" style="50" customWidth="1"/>
    <col min="10238" max="10242" width="15" style="50" customWidth="1"/>
    <col min="10243" max="10492" width="8.88671875" style="50"/>
    <col min="10493" max="10493" width="32" style="50" customWidth="1"/>
    <col min="10494" max="10498" width="15" style="50" customWidth="1"/>
    <col min="10499" max="10748" width="8.88671875" style="50"/>
    <col min="10749" max="10749" width="32" style="50" customWidth="1"/>
    <col min="10750" max="10754" width="15" style="50" customWidth="1"/>
    <col min="10755" max="11004" width="8.88671875" style="50"/>
    <col min="11005" max="11005" width="32" style="50" customWidth="1"/>
    <col min="11006" max="11010" width="15" style="50" customWidth="1"/>
    <col min="11011" max="11260" width="8.88671875" style="50"/>
    <col min="11261" max="11261" width="32" style="50" customWidth="1"/>
    <col min="11262" max="11266" width="15" style="50" customWidth="1"/>
    <col min="11267" max="11516" width="8.88671875" style="50"/>
    <col min="11517" max="11517" width="32" style="50" customWidth="1"/>
    <col min="11518" max="11522" width="15" style="50" customWidth="1"/>
    <col min="11523" max="11772" width="8.88671875" style="50"/>
    <col min="11773" max="11773" width="32" style="50" customWidth="1"/>
    <col min="11774" max="11778" width="15" style="50" customWidth="1"/>
    <col min="11779" max="12028" width="8.88671875" style="50"/>
    <col min="12029" max="12029" width="32" style="50" customWidth="1"/>
    <col min="12030" max="12034" width="15" style="50" customWidth="1"/>
    <col min="12035" max="12284" width="8.88671875" style="50"/>
    <col min="12285" max="12285" width="32" style="50" customWidth="1"/>
    <col min="12286" max="12290" width="15" style="50" customWidth="1"/>
    <col min="12291" max="12540" width="8.88671875" style="50"/>
    <col min="12541" max="12541" width="32" style="50" customWidth="1"/>
    <col min="12542" max="12546" width="15" style="50" customWidth="1"/>
    <col min="12547" max="12796" width="8.88671875" style="50"/>
    <col min="12797" max="12797" width="32" style="50" customWidth="1"/>
    <col min="12798" max="12802" width="15" style="50" customWidth="1"/>
    <col min="12803" max="13052" width="8.88671875" style="50"/>
    <col min="13053" max="13053" width="32" style="50" customWidth="1"/>
    <col min="13054" max="13058" width="15" style="50" customWidth="1"/>
    <col min="13059" max="13308" width="8.88671875" style="50"/>
    <col min="13309" max="13309" width="32" style="50" customWidth="1"/>
    <col min="13310" max="13314" width="15" style="50" customWidth="1"/>
    <col min="13315" max="13564" width="8.88671875" style="50"/>
    <col min="13565" max="13565" width="32" style="50" customWidth="1"/>
    <col min="13566" max="13570" width="15" style="50" customWidth="1"/>
    <col min="13571" max="13820" width="8.88671875" style="50"/>
    <col min="13821" max="13821" width="32" style="50" customWidth="1"/>
    <col min="13822" max="13826" width="15" style="50" customWidth="1"/>
    <col min="13827" max="14076" width="8.88671875" style="50"/>
    <col min="14077" max="14077" width="32" style="50" customWidth="1"/>
    <col min="14078" max="14082" width="15" style="50" customWidth="1"/>
    <col min="14083" max="14332" width="8.88671875" style="50"/>
    <col min="14333" max="14333" width="32" style="50" customWidth="1"/>
    <col min="14334" max="14338" width="15" style="50" customWidth="1"/>
    <col min="14339" max="14588" width="8.88671875" style="50"/>
    <col min="14589" max="14589" width="32" style="50" customWidth="1"/>
    <col min="14590" max="14594" width="15" style="50" customWidth="1"/>
    <col min="14595" max="14844" width="8.88671875" style="50"/>
    <col min="14845" max="14845" width="32" style="50" customWidth="1"/>
    <col min="14846" max="14850" width="15" style="50" customWidth="1"/>
    <col min="14851" max="15100" width="8.88671875" style="50"/>
    <col min="15101" max="15101" width="32" style="50" customWidth="1"/>
    <col min="15102" max="15106" width="15" style="50" customWidth="1"/>
    <col min="15107" max="15356" width="8.88671875" style="50"/>
    <col min="15357" max="15357" width="32" style="50" customWidth="1"/>
    <col min="15358" max="15362" width="15" style="50" customWidth="1"/>
    <col min="15363" max="15612" width="8.88671875" style="50"/>
    <col min="15613" max="15613" width="32" style="50" customWidth="1"/>
    <col min="15614" max="15618" width="15" style="50" customWidth="1"/>
    <col min="15619" max="15868" width="8.88671875" style="50"/>
    <col min="15869" max="15869" width="32" style="50" customWidth="1"/>
    <col min="15870" max="15874" width="15" style="50" customWidth="1"/>
    <col min="15875" max="16124" width="8.88671875" style="50"/>
    <col min="16125" max="16125" width="32" style="50" customWidth="1"/>
    <col min="16126" max="16130" width="15" style="50" customWidth="1"/>
    <col min="16131" max="16384" width="8.88671875" style="50"/>
  </cols>
  <sheetData>
    <row r="1" spans="1:4" hidden="1">
      <c r="A1" s="68"/>
      <c r="B1" s="68"/>
      <c r="C1" s="143"/>
      <c r="D1" s="69"/>
    </row>
    <row r="2" spans="1:4" s="68" customFormat="1" ht="25.85" customHeight="1">
      <c r="A2" s="128" t="s">
        <v>150</v>
      </c>
      <c r="B2" s="70"/>
      <c r="C2" s="71"/>
      <c r="D2" s="72"/>
    </row>
    <row r="3" spans="1:4" s="68" customFormat="1" ht="33.85">
      <c r="A3" s="73"/>
      <c r="B3" s="74"/>
      <c r="C3" s="55" t="s">
        <v>151</v>
      </c>
      <c r="D3" s="138" t="s">
        <v>152</v>
      </c>
    </row>
    <row r="4" spans="1:4" s="68" customFormat="1">
      <c r="A4" s="105" t="s">
        <v>74</v>
      </c>
      <c r="B4" s="71" t="s">
        <v>70</v>
      </c>
      <c r="C4" s="57" t="s">
        <v>146</v>
      </c>
      <c r="D4" s="58" t="s">
        <v>148</v>
      </c>
    </row>
    <row r="5" spans="1:4" s="68" customFormat="1" ht="10.5" customHeight="1">
      <c r="A5" s="76"/>
      <c r="B5" s="76"/>
      <c r="C5" s="144"/>
      <c r="D5" s="77"/>
    </row>
    <row r="6" spans="1:4" s="68" customFormat="1">
      <c r="A6" s="6" t="s">
        <v>29</v>
      </c>
      <c r="B6" s="6"/>
      <c r="C6" s="137"/>
      <c r="D6" s="138"/>
    </row>
    <row r="7" spans="1:4" s="68" customFormat="1">
      <c r="A7" s="11" t="s">
        <v>99</v>
      </c>
      <c r="B7" s="129">
        <v>18</v>
      </c>
      <c r="C7" s="139">
        <v>2045627684</v>
      </c>
      <c r="D7" s="60">
        <v>2570527106</v>
      </c>
    </row>
    <row r="8" spans="1:4" s="68" customFormat="1">
      <c r="A8" s="11" t="s">
        <v>30</v>
      </c>
      <c r="B8" s="129">
        <v>18</v>
      </c>
      <c r="C8" s="139">
        <v>-1839445489</v>
      </c>
      <c r="D8" s="60">
        <v>-2315239706</v>
      </c>
    </row>
    <row r="9" spans="1:4" s="68" customFormat="1" ht="11.3" customHeight="1">
      <c r="A9" s="7"/>
      <c r="B9" s="157"/>
      <c r="C9" s="8"/>
      <c r="D9" s="25"/>
    </row>
    <row r="10" spans="1:4" s="68" customFormat="1">
      <c r="A10" s="9" t="s">
        <v>31</v>
      </c>
      <c r="B10" s="158"/>
      <c r="C10" s="12">
        <f>C7+C8</f>
        <v>206182195</v>
      </c>
      <c r="D10" s="27">
        <f>D7+D8</f>
        <v>255287400</v>
      </c>
    </row>
    <row r="11" spans="1:4" s="68" customFormat="1" ht="12.7" customHeight="1">
      <c r="A11" s="11"/>
      <c r="B11" s="129"/>
      <c r="C11" s="137"/>
      <c r="D11" s="138"/>
    </row>
    <row r="12" spans="1:4" s="68" customFormat="1">
      <c r="A12" s="11" t="s">
        <v>32</v>
      </c>
      <c r="B12" s="129">
        <v>19</v>
      </c>
      <c r="C12" s="5">
        <v>-44008951</v>
      </c>
      <c r="D12" s="3">
        <v>-57981756</v>
      </c>
    </row>
    <row r="13" spans="1:4" s="68" customFormat="1">
      <c r="A13" s="11" t="s">
        <v>33</v>
      </c>
      <c r="B13" s="129">
        <v>19</v>
      </c>
      <c r="C13" s="5">
        <v>-36997955</v>
      </c>
      <c r="D13" s="3">
        <v>-33503947</v>
      </c>
    </row>
    <row r="14" spans="1:4" s="68" customFormat="1">
      <c r="A14" s="11" t="s">
        <v>34</v>
      </c>
      <c r="B14" s="129">
        <v>19</v>
      </c>
      <c r="C14" s="5">
        <v>-28210117</v>
      </c>
      <c r="D14" s="3">
        <v>-30822010</v>
      </c>
    </row>
    <row r="15" spans="1:4" s="68" customFormat="1">
      <c r="A15" s="97" t="s">
        <v>82</v>
      </c>
      <c r="B15" s="129">
        <v>21</v>
      </c>
      <c r="C15" s="139">
        <v>44192517</v>
      </c>
      <c r="D15" s="60">
        <v>15791999</v>
      </c>
    </row>
    <row r="16" spans="1:4" s="68" customFormat="1">
      <c r="A16" s="97" t="s">
        <v>83</v>
      </c>
      <c r="B16" s="129">
        <v>21</v>
      </c>
      <c r="C16" s="139">
        <v>-22872573</v>
      </c>
      <c r="D16" s="60">
        <v>-19579259</v>
      </c>
    </row>
    <row r="17" spans="1:4" s="68" customFormat="1" ht="12.05" customHeight="1">
      <c r="A17" s="7"/>
      <c r="B17" s="157"/>
      <c r="C17" s="8"/>
      <c r="D17" s="25"/>
    </row>
    <row r="18" spans="1:4" s="68" customFormat="1">
      <c r="A18" s="9" t="s">
        <v>35</v>
      </c>
      <c r="B18" s="158"/>
      <c r="C18" s="145">
        <f>C10+C12+C13+C14+C15+C16</f>
        <v>118285116</v>
      </c>
      <c r="D18" s="78">
        <f>D10+D12+D13+D14+D15+D16</f>
        <v>129192427</v>
      </c>
    </row>
    <row r="19" spans="1:4" s="68" customFormat="1" ht="11.3" customHeight="1">
      <c r="A19" s="11"/>
      <c r="B19" s="129"/>
      <c r="C19" s="137"/>
      <c r="D19" s="138"/>
    </row>
    <row r="20" spans="1:4" s="68" customFormat="1">
      <c r="A20" s="11" t="s">
        <v>135</v>
      </c>
      <c r="B20" s="129">
        <v>29</v>
      </c>
      <c r="C20" s="146">
        <v>12928</v>
      </c>
      <c r="D20" s="130">
        <v>0</v>
      </c>
    </row>
    <row r="21" spans="1:4" s="68" customFormat="1">
      <c r="A21" s="11" t="s">
        <v>136</v>
      </c>
      <c r="B21" s="129">
        <v>29</v>
      </c>
      <c r="C21" s="139">
        <v>-1418473</v>
      </c>
      <c r="D21" s="60">
        <v>-69470</v>
      </c>
    </row>
    <row r="22" spans="1:4" s="68" customFormat="1">
      <c r="A22" s="11"/>
      <c r="B22" s="129"/>
      <c r="C22" s="139"/>
      <c r="D22" s="60"/>
    </row>
    <row r="23" spans="1:4" s="68" customFormat="1">
      <c r="A23" s="9" t="s">
        <v>103</v>
      </c>
      <c r="B23" s="159"/>
      <c r="C23" s="145">
        <f>C18+C20+C21</f>
        <v>116879571</v>
      </c>
      <c r="D23" s="78">
        <f>D18+D20+D21</f>
        <v>129122957</v>
      </c>
    </row>
    <row r="24" spans="1:4" s="68" customFormat="1">
      <c r="A24" s="142"/>
      <c r="B24" s="160"/>
      <c r="C24" s="146"/>
      <c r="D24" s="130"/>
    </row>
    <row r="25" spans="1:4" s="68" customFormat="1">
      <c r="A25" s="11" t="s">
        <v>36</v>
      </c>
      <c r="B25" s="129">
        <v>23</v>
      </c>
      <c r="C25" s="146">
        <v>46035305</v>
      </c>
      <c r="D25" s="130">
        <v>31069385</v>
      </c>
    </row>
    <row r="26" spans="1:4" s="68" customFormat="1">
      <c r="A26" s="11" t="s">
        <v>116</v>
      </c>
      <c r="B26" s="129">
        <v>23</v>
      </c>
      <c r="C26" s="139">
        <v>-102605352</v>
      </c>
      <c r="D26" s="60">
        <v>-25224502</v>
      </c>
    </row>
    <row r="27" spans="1:4" s="68" customFormat="1" ht="12.05" customHeight="1">
      <c r="A27" s="79"/>
      <c r="B27" s="161"/>
      <c r="C27" s="8"/>
      <c r="D27" s="25"/>
    </row>
    <row r="28" spans="1:4" s="68" customFormat="1" ht="18.8" customHeight="1">
      <c r="A28" s="9" t="s">
        <v>37</v>
      </c>
      <c r="B28" s="158"/>
      <c r="C28" s="145">
        <f>C23+C25+C26</f>
        <v>60309524</v>
      </c>
      <c r="D28" s="78">
        <f>D23+D25+D26</f>
        <v>134967840</v>
      </c>
    </row>
    <row r="29" spans="1:4" s="68" customFormat="1">
      <c r="A29" s="6"/>
      <c r="B29" s="124"/>
      <c r="C29" s="137"/>
      <c r="D29" s="138"/>
    </row>
    <row r="30" spans="1:4" s="68" customFormat="1">
      <c r="A30" s="6" t="s">
        <v>115</v>
      </c>
      <c r="B30" s="124"/>
      <c r="C30" s="139">
        <v>142214140</v>
      </c>
      <c r="D30" s="60">
        <v>41102276</v>
      </c>
    </row>
    <row r="31" spans="1:4" s="68" customFormat="1">
      <c r="A31" s="11" t="s">
        <v>38</v>
      </c>
      <c r="B31" s="129">
        <v>24</v>
      </c>
      <c r="C31" s="139">
        <v>-6309885</v>
      </c>
      <c r="D31" s="60">
        <v>-4429016</v>
      </c>
    </row>
    <row r="32" spans="1:4" s="68" customFormat="1">
      <c r="A32" s="11" t="s">
        <v>39</v>
      </c>
      <c r="B32" s="129">
        <v>24</v>
      </c>
      <c r="C32" s="139">
        <v>148524025</v>
      </c>
      <c r="D32" s="60">
        <v>45531292</v>
      </c>
    </row>
    <row r="33" spans="1:4" s="68" customFormat="1" ht="12.05" customHeight="1">
      <c r="A33" s="79"/>
      <c r="B33" s="161"/>
      <c r="C33" s="8"/>
      <c r="D33" s="25"/>
    </row>
    <row r="34" spans="1:4" s="68" customFormat="1">
      <c r="A34" s="9" t="s">
        <v>27</v>
      </c>
      <c r="B34" s="158"/>
      <c r="C34" s="139">
        <f>C28+C30</f>
        <v>202523664</v>
      </c>
      <c r="D34" s="60">
        <f>D28+D30</f>
        <v>176070116</v>
      </c>
    </row>
    <row r="35" spans="1:4" s="68" customFormat="1">
      <c r="A35" s="9"/>
      <c r="B35" s="158"/>
      <c r="C35" s="26"/>
      <c r="D35" s="28"/>
    </row>
    <row r="36" spans="1:4" s="68" customFormat="1" ht="18" customHeight="1" thickBot="1">
      <c r="A36" s="13" t="s">
        <v>40</v>
      </c>
      <c r="B36" s="131">
        <v>25</v>
      </c>
      <c r="C36" s="147">
        <v>0.57999999999999996</v>
      </c>
      <c r="D36" s="168">
        <v>0.5</v>
      </c>
    </row>
    <row r="37" spans="1:4" ht="11.9" thickTop="1"/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showGridLines="0" workbookViewId="0">
      <selection activeCell="D21" sqref="D21"/>
    </sheetView>
  </sheetViews>
  <sheetFormatPr defaultColWidth="8.88671875" defaultRowHeight="11.9"/>
  <cols>
    <col min="1" max="1" width="71.6640625" style="53" customWidth="1"/>
    <col min="2" max="2" width="5.6640625" style="53" bestFit="1" customWidth="1"/>
    <col min="3" max="3" width="18.109375" style="155" customWidth="1"/>
    <col min="4" max="4" width="17.88671875" style="39" customWidth="1"/>
    <col min="5" max="252" width="8.88671875" style="53"/>
    <col min="253" max="253" width="37.44140625" style="53" customWidth="1"/>
    <col min="254" max="254" width="13.44140625" style="53" customWidth="1"/>
    <col min="255" max="258" width="15" style="53" customWidth="1"/>
    <col min="259" max="508" width="8.88671875" style="53"/>
    <col min="509" max="509" width="37.44140625" style="53" customWidth="1"/>
    <col min="510" max="510" width="13.44140625" style="53" customWidth="1"/>
    <col min="511" max="514" width="15" style="53" customWidth="1"/>
    <col min="515" max="764" width="8.88671875" style="53"/>
    <col min="765" max="765" width="37.44140625" style="53" customWidth="1"/>
    <col min="766" max="766" width="13.44140625" style="53" customWidth="1"/>
    <col min="767" max="770" width="15" style="53" customWidth="1"/>
    <col min="771" max="1020" width="8.88671875" style="53"/>
    <col min="1021" max="1021" width="37.44140625" style="53" customWidth="1"/>
    <col min="1022" max="1022" width="13.44140625" style="53" customWidth="1"/>
    <col min="1023" max="1026" width="15" style="53" customWidth="1"/>
    <col min="1027" max="1276" width="8.88671875" style="53"/>
    <col min="1277" max="1277" width="37.44140625" style="53" customWidth="1"/>
    <col min="1278" max="1278" width="13.44140625" style="53" customWidth="1"/>
    <col min="1279" max="1282" width="15" style="53" customWidth="1"/>
    <col min="1283" max="1532" width="8.88671875" style="53"/>
    <col min="1533" max="1533" width="37.44140625" style="53" customWidth="1"/>
    <col min="1534" max="1534" width="13.44140625" style="53" customWidth="1"/>
    <col min="1535" max="1538" width="15" style="53" customWidth="1"/>
    <col min="1539" max="1788" width="8.88671875" style="53"/>
    <col min="1789" max="1789" width="37.44140625" style="53" customWidth="1"/>
    <col min="1790" max="1790" width="13.44140625" style="53" customWidth="1"/>
    <col min="1791" max="1794" width="15" style="53" customWidth="1"/>
    <col min="1795" max="2044" width="8.88671875" style="53"/>
    <col min="2045" max="2045" width="37.44140625" style="53" customWidth="1"/>
    <col min="2046" max="2046" width="13.44140625" style="53" customWidth="1"/>
    <col min="2047" max="2050" width="15" style="53" customWidth="1"/>
    <col min="2051" max="2300" width="8.88671875" style="53"/>
    <col min="2301" max="2301" width="37.44140625" style="53" customWidth="1"/>
    <col min="2302" max="2302" width="13.44140625" style="53" customWidth="1"/>
    <col min="2303" max="2306" width="15" style="53" customWidth="1"/>
    <col min="2307" max="2556" width="8.88671875" style="53"/>
    <col min="2557" max="2557" width="37.44140625" style="53" customWidth="1"/>
    <col min="2558" max="2558" width="13.44140625" style="53" customWidth="1"/>
    <col min="2559" max="2562" width="15" style="53" customWidth="1"/>
    <col min="2563" max="2812" width="8.88671875" style="53"/>
    <col min="2813" max="2813" width="37.44140625" style="53" customWidth="1"/>
    <col min="2814" max="2814" width="13.44140625" style="53" customWidth="1"/>
    <col min="2815" max="2818" width="15" style="53" customWidth="1"/>
    <col min="2819" max="3068" width="8.88671875" style="53"/>
    <col min="3069" max="3069" width="37.44140625" style="53" customWidth="1"/>
    <col min="3070" max="3070" width="13.44140625" style="53" customWidth="1"/>
    <col min="3071" max="3074" width="15" style="53" customWidth="1"/>
    <col min="3075" max="3324" width="8.88671875" style="53"/>
    <col min="3325" max="3325" width="37.44140625" style="53" customWidth="1"/>
    <col min="3326" max="3326" width="13.44140625" style="53" customWidth="1"/>
    <col min="3327" max="3330" width="15" style="53" customWidth="1"/>
    <col min="3331" max="3580" width="8.88671875" style="53"/>
    <col min="3581" max="3581" width="37.44140625" style="53" customWidth="1"/>
    <col min="3582" max="3582" width="13.44140625" style="53" customWidth="1"/>
    <col min="3583" max="3586" width="15" style="53" customWidth="1"/>
    <col min="3587" max="3836" width="8.88671875" style="53"/>
    <col min="3837" max="3837" width="37.44140625" style="53" customWidth="1"/>
    <col min="3838" max="3838" width="13.44140625" style="53" customWidth="1"/>
    <col min="3839" max="3842" width="15" style="53" customWidth="1"/>
    <col min="3843" max="4092" width="8.88671875" style="53"/>
    <col min="4093" max="4093" width="37.44140625" style="53" customWidth="1"/>
    <col min="4094" max="4094" width="13.44140625" style="53" customWidth="1"/>
    <col min="4095" max="4098" width="15" style="53" customWidth="1"/>
    <col min="4099" max="4348" width="8.88671875" style="53"/>
    <col min="4349" max="4349" width="37.44140625" style="53" customWidth="1"/>
    <col min="4350" max="4350" width="13.44140625" style="53" customWidth="1"/>
    <col min="4351" max="4354" width="15" style="53" customWidth="1"/>
    <col min="4355" max="4604" width="8.88671875" style="53"/>
    <col min="4605" max="4605" width="37.44140625" style="53" customWidth="1"/>
    <col min="4606" max="4606" width="13.44140625" style="53" customWidth="1"/>
    <col min="4607" max="4610" width="15" style="53" customWidth="1"/>
    <col min="4611" max="4860" width="8.88671875" style="53"/>
    <col min="4861" max="4861" width="37.44140625" style="53" customWidth="1"/>
    <col min="4862" max="4862" width="13.44140625" style="53" customWidth="1"/>
    <col min="4863" max="4866" width="15" style="53" customWidth="1"/>
    <col min="4867" max="5116" width="8.88671875" style="53"/>
    <col min="5117" max="5117" width="37.44140625" style="53" customWidth="1"/>
    <col min="5118" max="5118" width="13.44140625" style="53" customWidth="1"/>
    <col min="5119" max="5122" width="15" style="53" customWidth="1"/>
    <col min="5123" max="5372" width="8.88671875" style="53"/>
    <col min="5373" max="5373" width="37.44140625" style="53" customWidth="1"/>
    <col min="5374" max="5374" width="13.44140625" style="53" customWidth="1"/>
    <col min="5375" max="5378" width="15" style="53" customWidth="1"/>
    <col min="5379" max="5628" width="8.88671875" style="53"/>
    <col min="5629" max="5629" width="37.44140625" style="53" customWidth="1"/>
    <col min="5630" max="5630" width="13.44140625" style="53" customWidth="1"/>
    <col min="5631" max="5634" width="15" style="53" customWidth="1"/>
    <col min="5635" max="5884" width="8.88671875" style="53"/>
    <col min="5885" max="5885" width="37.44140625" style="53" customWidth="1"/>
    <col min="5886" max="5886" width="13.44140625" style="53" customWidth="1"/>
    <col min="5887" max="5890" width="15" style="53" customWidth="1"/>
    <col min="5891" max="6140" width="8.88671875" style="53"/>
    <col min="6141" max="6141" width="37.44140625" style="53" customWidth="1"/>
    <col min="6142" max="6142" width="13.44140625" style="53" customWidth="1"/>
    <col min="6143" max="6146" width="15" style="53" customWidth="1"/>
    <col min="6147" max="6396" width="8.88671875" style="53"/>
    <col min="6397" max="6397" width="37.44140625" style="53" customWidth="1"/>
    <col min="6398" max="6398" width="13.44140625" style="53" customWidth="1"/>
    <col min="6399" max="6402" width="15" style="53" customWidth="1"/>
    <col min="6403" max="6652" width="8.88671875" style="53"/>
    <col min="6653" max="6653" width="37.44140625" style="53" customWidth="1"/>
    <col min="6654" max="6654" width="13.44140625" style="53" customWidth="1"/>
    <col min="6655" max="6658" width="15" style="53" customWidth="1"/>
    <col min="6659" max="6908" width="8.88671875" style="53"/>
    <col min="6909" max="6909" width="37.44140625" style="53" customWidth="1"/>
    <col min="6910" max="6910" width="13.44140625" style="53" customWidth="1"/>
    <col min="6911" max="6914" width="15" style="53" customWidth="1"/>
    <col min="6915" max="7164" width="8.88671875" style="53"/>
    <col min="7165" max="7165" width="37.44140625" style="53" customWidth="1"/>
    <col min="7166" max="7166" width="13.44140625" style="53" customWidth="1"/>
    <col min="7167" max="7170" width="15" style="53" customWidth="1"/>
    <col min="7171" max="7420" width="8.88671875" style="53"/>
    <col min="7421" max="7421" width="37.44140625" style="53" customWidth="1"/>
    <col min="7422" max="7422" width="13.44140625" style="53" customWidth="1"/>
    <col min="7423" max="7426" width="15" style="53" customWidth="1"/>
    <col min="7427" max="7676" width="8.88671875" style="53"/>
    <col min="7677" max="7677" width="37.44140625" style="53" customWidth="1"/>
    <col min="7678" max="7678" width="13.44140625" style="53" customWidth="1"/>
    <col min="7679" max="7682" width="15" style="53" customWidth="1"/>
    <col min="7683" max="7932" width="8.88671875" style="53"/>
    <col min="7933" max="7933" width="37.44140625" style="53" customWidth="1"/>
    <col min="7934" max="7934" width="13.44140625" style="53" customWidth="1"/>
    <col min="7935" max="7938" width="15" style="53" customWidth="1"/>
    <col min="7939" max="8188" width="8.88671875" style="53"/>
    <col min="8189" max="8189" width="37.44140625" style="53" customWidth="1"/>
    <col min="8190" max="8190" width="13.44140625" style="53" customWidth="1"/>
    <col min="8191" max="8194" width="15" style="53" customWidth="1"/>
    <col min="8195" max="8444" width="8.88671875" style="53"/>
    <col min="8445" max="8445" width="37.44140625" style="53" customWidth="1"/>
    <col min="8446" max="8446" width="13.44140625" style="53" customWidth="1"/>
    <col min="8447" max="8450" width="15" style="53" customWidth="1"/>
    <col min="8451" max="8700" width="8.88671875" style="53"/>
    <col min="8701" max="8701" width="37.44140625" style="53" customWidth="1"/>
    <col min="8702" max="8702" width="13.44140625" style="53" customWidth="1"/>
    <col min="8703" max="8706" width="15" style="53" customWidth="1"/>
    <col min="8707" max="8956" width="8.88671875" style="53"/>
    <col min="8957" max="8957" width="37.44140625" style="53" customWidth="1"/>
    <col min="8958" max="8958" width="13.44140625" style="53" customWidth="1"/>
    <col min="8959" max="8962" width="15" style="53" customWidth="1"/>
    <col min="8963" max="9212" width="8.88671875" style="53"/>
    <col min="9213" max="9213" width="37.44140625" style="53" customWidth="1"/>
    <col min="9214" max="9214" width="13.44140625" style="53" customWidth="1"/>
    <col min="9215" max="9218" width="15" style="53" customWidth="1"/>
    <col min="9219" max="9468" width="8.88671875" style="53"/>
    <col min="9469" max="9469" width="37.44140625" style="53" customWidth="1"/>
    <col min="9470" max="9470" width="13.44140625" style="53" customWidth="1"/>
    <col min="9471" max="9474" width="15" style="53" customWidth="1"/>
    <col min="9475" max="9724" width="8.88671875" style="53"/>
    <col min="9725" max="9725" width="37.44140625" style="53" customWidth="1"/>
    <col min="9726" max="9726" width="13.44140625" style="53" customWidth="1"/>
    <col min="9727" max="9730" width="15" style="53" customWidth="1"/>
    <col min="9731" max="9980" width="8.88671875" style="53"/>
    <col min="9981" max="9981" width="37.44140625" style="53" customWidth="1"/>
    <col min="9982" max="9982" width="13.44140625" style="53" customWidth="1"/>
    <col min="9983" max="9986" width="15" style="53" customWidth="1"/>
    <col min="9987" max="10236" width="8.88671875" style="53"/>
    <col min="10237" max="10237" width="37.44140625" style="53" customWidth="1"/>
    <col min="10238" max="10238" width="13.44140625" style="53" customWidth="1"/>
    <col min="10239" max="10242" width="15" style="53" customWidth="1"/>
    <col min="10243" max="10492" width="8.88671875" style="53"/>
    <col min="10493" max="10493" width="37.44140625" style="53" customWidth="1"/>
    <col min="10494" max="10494" width="13.44140625" style="53" customWidth="1"/>
    <col min="10495" max="10498" width="15" style="53" customWidth="1"/>
    <col min="10499" max="10748" width="8.88671875" style="53"/>
    <col min="10749" max="10749" width="37.44140625" style="53" customWidth="1"/>
    <col min="10750" max="10750" width="13.44140625" style="53" customWidth="1"/>
    <col min="10751" max="10754" width="15" style="53" customWidth="1"/>
    <col min="10755" max="11004" width="8.88671875" style="53"/>
    <col min="11005" max="11005" width="37.44140625" style="53" customWidth="1"/>
    <col min="11006" max="11006" width="13.44140625" style="53" customWidth="1"/>
    <col min="11007" max="11010" width="15" style="53" customWidth="1"/>
    <col min="11011" max="11260" width="8.88671875" style="53"/>
    <col min="11261" max="11261" width="37.44140625" style="53" customWidth="1"/>
    <col min="11262" max="11262" width="13.44140625" style="53" customWidth="1"/>
    <col min="11263" max="11266" width="15" style="53" customWidth="1"/>
    <col min="11267" max="11516" width="8.88671875" style="53"/>
    <col min="11517" max="11517" width="37.44140625" style="53" customWidth="1"/>
    <col min="11518" max="11518" width="13.44140625" style="53" customWidth="1"/>
    <col min="11519" max="11522" width="15" style="53" customWidth="1"/>
    <col min="11523" max="11772" width="8.88671875" style="53"/>
    <col min="11773" max="11773" width="37.44140625" style="53" customWidth="1"/>
    <col min="11774" max="11774" width="13.44140625" style="53" customWidth="1"/>
    <col min="11775" max="11778" width="15" style="53" customWidth="1"/>
    <col min="11779" max="12028" width="8.88671875" style="53"/>
    <col min="12029" max="12029" width="37.44140625" style="53" customWidth="1"/>
    <col min="12030" max="12030" width="13.44140625" style="53" customWidth="1"/>
    <col min="12031" max="12034" width="15" style="53" customWidth="1"/>
    <col min="12035" max="12284" width="8.88671875" style="53"/>
    <col min="12285" max="12285" width="37.44140625" style="53" customWidth="1"/>
    <col min="12286" max="12286" width="13.44140625" style="53" customWidth="1"/>
    <col min="12287" max="12290" width="15" style="53" customWidth="1"/>
    <col min="12291" max="12540" width="8.88671875" style="53"/>
    <col min="12541" max="12541" width="37.44140625" style="53" customWidth="1"/>
    <col min="12542" max="12542" width="13.44140625" style="53" customWidth="1"/>
    <col min="12543" max="12546" width="15" style="53" customWidth="1"/>
    <col min="12547" max="12796" width="8.88671875" style="53"/>
    <col min="12797" max="12797" width="37.44140625" style="53" customWidth="1"/>
    <col min="12798" max="12798" width="13.44140625" style="53" customWidth="1"/>
    <col min="12799" max="12802" width="15" style="53" customWidth="1"/>
    <col min="12803" max="13052" width="8.88671875" style="53"/>
    <col min="13053" max="13053" width="37.44140625" style="53" customWidth="1"/>
    <col min="13054" max="13054" width="13.44140625" style="53" customWidth="1"/>
    <col min="13055" max="13058" width="15" style="53" customWidth="1"/>
    <col min="13059" max="13308" width="8.88671875" style="53"/>
    <col min="13309" max="13309" width="37.44140625" style="53" customWidth="1"/>
    <col min="13310" max="13310" width="13.44140625" style="53" customWidth="1"/>
    <col min="13311" max="13314" width="15" style="53" customWidth="1"/>
    <col min="13315" max="13564" width="8.88671875" style="53"/>
    <col min="13565" max="13565" width="37.44140625" style="53" customWidth="1"/>
    <col min="13566" max="13566" width="13.44140625" style="53" customWidth="1"/>
    <col min="13567" max="13570" width="15" style="53" customWidth="1"/>
    <col min="13571" max="13820" width="8.88671875" style="53"/>
    <col min="13821" max="13821" width="37.44140625" style="53" customWidth="1"/>
    <col min="13822" max="13822" width="13.44140625" style="53" customWidth="1"/>
    <col min="13823" max="13826" width="15" style="53" customWidth="1"/>
    <col min="13827" max="14076" width="8.88671875" style="53"/>
    <col min="14077" max="14077" width="37.44140625" style="53" customWidth="1"/>
    <col min="14078" max="14078" width="13.44140625" style="53" customWidth="1"/>
    <col min="14079" max="14082" width="15" style="53" customWidth="1"/>
    <col min="14083" max="14332" width="8.88671875" style="53"/>
    <col min="14333" max="14333" width="37.44140625" style="53" customWidth="1"/>
    <col min="14334" max="14334" width="13.44140625" style="53" customWidth="1"/>
    <col min="14335" max="14338" width="15" style="53" customWidth="1"/>
    <col min="14339" max="14588" width="8.88671875" style="53"/>
    <col min="14589" max="14589" width="37.44140625" style="53" customWidth="1"/>
    <col min="14590" max="14590" width="13.44140625" style="53" customWidth="1"/>
    <col min="14591" max="14594" width="15" style="53" customWidth="1"/>
    <col min="14595" max="14844" width="8.88671875" style="53"/>
    <col min="14845" max="14845" width="37.44140625" style="53" customWidth="1"/>
    <col min="14846" max="14846" width="13.44140625" style="53" customWidth="1"/>
    <col min="14847" max="14850" width="15" style="53" customWidth="1"/>
    <col min="14851" max="15100" width="8.88671875" style="53"/>
    <col min="15101" max="15101" width="37.44140625" style="53" customWidth="1"/>
    <col min="15102" max="15102" width="13.44140625" style="53" customWidth="1"/>
    <col min="15103" max="15106" width="15" style="53" customWidth="1"/>
    <col min="15107" max="15356" width="8.88671875" style="53"/>
    <col min="15357" max="15357" width="37.44140625" style="53" customWidth="1"/>
    <col min="15358" max="15358" width="13.44140625" style="53" customWidth="1"/>
    <col min="15359" max="15362" width="15" style="53" customWidth="1"/>
    <col min="15363" max="15612" width="8.88671875" style="53"/>
    <col min="15613" max="15613" width="37.44140625" style="53" customWidth="1"/>
    <col min="15614" max="15614" width="13.44140625" style="53" customWidth="1"/>
    <col min="15615" max="15618" width="15" style="53" customWidth="1"/>
    <col min="15619" max="15868" width="8.88671875" style="53"/>
    <col min="15869" max="15869" width="37.44140625" style="53" customWidth="1"/>
    <col min="15870" max="15870" width="13.44140625" style="53" customWidth="1"/>
    <col min="15871" max="15874" width="15" style="53" customWidth="1"/>
    <col min="15875" max="16124" width="8.88671875" style="53"/>
    <col min="16125" max="16125" width="37.44140625" style="53" customWidth="1"/>
    <col min="16126" max="16126" width="13.44140625" style="53" customWidth="1"/>
    <col min="16127" max="16130" width="15" style="53" customWidth="1"/>
    <col min="16131" max="16384" width="8.88671875" style="53"/>
  </cols>
  <sheetData>
    <row r="1" spans="1:4" ht="25.85" customHeight="1">
      <c r="A1" s="127" t="s">
        <v>153</v>
      </c>
      <c r="B1" s="51"/>
      <c r="C1" s="151"/>
      <c r="D1" s="52"/>
    </row>
    <row r="2" spans="1:4" ht="33.200000000000003" customHeight="1">
      <c r="A2" s="54"/>
      <c r="C2" s="167" t="s">
        <v>151</v>
      </c>
      <c r="D2" s="138" t="s">
        <v>154</v>
      </c>
    </row>
    <row r="3" spans="1:4">
      <c r="A3" s="105" t="s">
        <v>74</v>
      </c>
      <c r="B3" s="54" t="s">
        <v>70</v>
      </c>
      <c r="C3" s="57" t="s">
        <v>146</v>
      </c>
      <c r="D3" s="25" t="s">
        <v>148</v>
      </c>
    </row>
    <row r="4" spans="1:4">
      <c r="A4" s="9" t="s">
        <v>27</v>
      </c>
      <c r="B4" s="26"/>
      <c r="C4" s="149">
        <f>'Income Statement'!C34</f>
        <v>202523664</v>
      </c>
      <c r="D4" s="59">
        <f>'Income Statement'!D34</f>
        <v>176070116</v>
      </c>
    </row>
    <row r="5" spans="1:4">
      <c r="A5" s="6"/>
      <c r="B5" s="108"/>
      <c r="C5" s="137"/>
      <c r="D5" s="109"/>
    </row>
    <row r="6" spans="1:4">
      <c r="A6" s="6" t="s">
        <v>41</v>
      </c>
      <c r="B6" s="108"/>
      <c r="C6" s="137"/>
      <c r="D6" s="109"/>
    </row>
    <row r="7" spans="1:4">
      <c r="A7" s="6"/>
      <c r="B7" s="108"/>
      <c r="C7" s="137"/>
      <c r="D7" s="109"/>
    </row>
    <row r="8" spans="1:4">
      <c r="A8" s="6" t="s">
        <v>104</v>
      </c>
      <c r="B8" s="109"/>
      <c r="C8" s="137"/>
      <c r="D8" s="109"/>
    </row>
    <row r="9" spans="1:4">
      <c r="A9" s="11" t="s">
        <v>117</v>
      </c>
      <c r="B9" s="138">
        <v>17</v>
      </c>
      <c r="C9" s="5">
        <v>-2433902</v>
      </c>
      <c r="D9" s="3">
        <v>-735988</v>
      </c>
    </row>
    <row r="10" spans="1:4">
      <c r="A10" s="11" t="s">
        <v>137</v>
      </c>
      <c r="B10" s="138">
        <v>17</v>
      </c>
      <c r="C10" s="139">
        <v>486780</v>
      </c>
      <c r="D10" s="60">
        <v>147198</v>
      </c>
    </row>
    <row r="11" spans="1:4">
      <c r="A11" s="141"/>
      <c r="B11" s="138"/>
      <c r="C11" s="137"/>
      <c r="D11" s="109"/>
    </row>
    <row r="12" spans="1:4">
      <c r="A12" s="6" t="s">
        <v>107</v>
      </c>
      <c r="B12" s="138"/>
      <c r="C12" s="137"/>
      <c r="D12" s="109"/>
    </row>
    <row r="13" spans="1:4">
      <c r="A13" s="11" t="s">
        <v>105</v>
      </c>
      <c r="B13" s="138">
        <v>17</v>
      </c>
      <c r="C13" s="5">
        <v>0</v>
      </c>
      <c r="D13" s="3">
        <v>2507499</v>
      </c>
    </row>
    <row r="14" spans="1:4">
      <c r="A14" s="11" t="s">
        <v>106</v>
      </c>
      <c r="B14" s="138">
        <v>17</v>
      </c>
      <c r="C14" s="152">
        <v>0</v>
      </c>
      <c r="D14" s="30">
        <v>-501500</v>
      </c>
    </row>
    <row r="15" spans="1:4" ht="12.7" customHeight="1">
      <c r="A15" s="141"/>
      <c r="B15" s="138"/>
      <c r="C15" s="152"/>
      <c r="D15" s="30"/>
    </row>
    <row r="16" spans="1:4">
      <c r="A16" s="11" t="s">
        <v>118</v>
      </c>
      <c r="B16" s="138">
        <v>17</v>
      </c>
      <c r="C16" s="139">
        <v>-20955013</v>
      </c>
      <c r="D16" s="60">
        <v>363515</v>
      </c>
    </row>
    <row r="17" spans="1:4">
      <c r="A17" s="11" t="s">
        <v>119</v>
      </c>
      <c r="B17" s="138">
        <v>17</v>
      </c>
      <c r="C17" s="139">
        <v>4191003</v>
      </c>
      <c r="D17" s="60">
        <v>-72703</v>
      </c>
    </row>
    <row r="18" spans="1:4" ht="10.199999999999999" customHeight="1">
      <c r="A18" s="61"/>
      <c r="B18" s="109"/>
      <c r="C18" s="152"/>
      <c r="D18" s="30"/>
    </row>
    <row r="19" spans="1:4">
      <c r="A19" s="114" t="s">
        <v>120</v>
      </c>
      <c r="B19" s="26"/>
      <c r="C19" s="12">
        <f>SUM(C8:C17)</f>
        <v>-18711132</v>
      </c>
      <c r="D19" s="27">
        <f>SUM(D8:D17)</f>
        <v>1708021</v>
      </c>
    </row>
    <row r="20" spans="1:4">
      <c r="A20" s="9"/>
      <c r="B20" s="26"/>
      <c r="C20" s="26"/>
      <c r="D20" s="28"/>
    </row>
    <row r="21" spans="1:4" ht="12.55" thickBot="1">
      <c r="A21" s="62" t="s">
        <v>42</v>
      </c>
      <c r="B21" s="43"/>
      <c r="C21" s="150">
        <f>C4+C19</f>
        <v>183812532</v>
      </c>
      <c r="D21" s="63">
        <f>D4+D19</f>
        <v>177778137</v>
      </c>
    </row>
    <row r="22" spans="1:4" ht="12.55" thickTop="1">
      <c r="A22" s="64"/>
      <c r="B22" s="64"/>
      <c r="C22" s="153"/>
      <c r="D22" s="65"/>
    </row>
    <row r="23" spans="1:4">
      <c r="A23" s="66"/>
      <c r="B23" s="66"/>
      <c r="C23" s="154"/>
      <c r="D23" s="67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showGridLines="0" zoomScaleNormal="100" workbookViewId="0">
      <selection activeCell="K26" sqref="K26"/>
    </sheetView>
  </sheetViews>
  <sheetFormatPr defaultColWidth="9.109375" defaultRowHeight="12.55"/>
  <cols>
    <col min="1" max="1" width="34.6640625" style="50" customWidth="1"/>
    <col min="2" max="2" width="11" style="50" customWidth="1"/>
    <col min="3" max="3" width="12.5546875" style="50" customWidth="1"/>
    <col min="4" max="4" width="10.44140625" style="50" customWidth="1"/>
    <col min="5" max="5" width="14.33203125" style="50" customWidth="1"/>
    <col min="6" max="6" width="15.33203125" style="50" customWidth="1"/>
    <col min="7" max="7" width="23.5546875" style="50" customWidth="1"/>
    <col min="8" max="8" width="12.109375" style="50" customWidth="1"/>
    <col min="9" max="10" width="13.33203125" style="50" customWidth="1"/>
    <col min="11" max="11" width="14.6640625" style="50" customWidth="1"/>
  </cols>
  <sheetData>
    <row r="1" spans="1:11" s="50" customFormat="1" ht="25.85" customHeight="1">
      <c r="A1" s="171" t="s">
        <v>155</v>
      </c>
      <c r="B1" s="171"/>
      <c r="C1" s="171"/>
      <c r="D1" s="171"/>
      <c r="E1" s="171"/>
    </row>
    <row r="2" spans="1:11" s="50" customFormat="1" ht="47.15" customHeight="1">
      <c r="A2" s="45"/>
      <c r="B2" s="45"/>
      <c r="C2" s="45"/>
      <c r="D2" s="45"/>
      <c r="E2" s="169" t="s">
        <v>122</v>
      </c>
      <c r="F2" s="170"/>
      <c r="G2" s="46" t="s">
        <v>123</v>
      </c>
      <c r="H2" s="118"/>
      <c r="I2" s="172" t="s">
        <v>86</v>
      </c>
      <c r="J2" s="173"/>
      <c r="K2" s="119"/>
    </row>
    <row r="3" spans="1:11" s="125" customFormat="1" ht="75.8" customHeight="1">
      <c r="A3" s="105" t="s">
        <v>74</v>
      </c>
      <c r="B3" s="46" t="s">
        <v>44</v>
      </c>
      <c r="C3" s="46" t="s">
        <v>84</v>
      </c>
      <c r="D3" s="121" t="s">
        <v>85</v>
      </c>
      <c r="E3" s="116" t="s">
        <v>79</v>
      </c>
      <c r="F3" s="117" t="s">
        <v>80</v>
      </c>
      <c r="G3" s="115" t="s">
        <v>121</v>
      </c>
      <c r="H3" s="116" t="s">
        <v>81</v>
      </c>
      <c r="I3" s="121" t="s">
        <v>26</v>
      </c>
      <c r="J3" s="122" t="s">
        <v>27</v>
      </c>
      <c r="K3" s="122" t="s">
        <v>43</v>
      </c>
    </row>
    <row r="4" spans="1:11" s="126" customFormat="1" ht="23.8" customHeight="1">
      <c r="A4" s="156" t="s">
        <v>156</v>
      </c>
      <c r="B4" s="120">
        <v>350910000</v>
      </c>
      <c r="C4" s="120">
        <v>27920283</v>
      </c>
      <c r="D4" s="120">
        <v>8252</v>
      </c>
      <c r="E4" s="120">
        <v>4712623</v>
      </c>
      <c r="F4" s="120">
        <v>-1298245</v>
      </c>
      <c r="G4" s="120">
        <v>-9880836</v>
      </c>
      <c r="H4" s="120">
        <v>432432060</v>
      </c>
      <c r="I4" s="120">
        <v>505957103</v>
      </c>
      <c r="J4" s="120">
        <v>684903595</v>
      </c>
      <c r="K4" s="120">
        <v>1995664835</v>
      </c>
    </row>
    <row r="5" spans="1:11" s="50" customFormat="1" ht="11.3">
      <c r="A5" s="2"/>
      <c r="B5" s="3"/>
      <c r="C5" s="3"/>
      <c r="D5" s="3"/>
      <c r="E5" s="3"/>
      <c r="F5" s="3"/>
      <c r="G5" s="3"/>
      <c r="H5" s="3"/>
      <c r="I5" s="32"/>
      <c r="J5" s="32"/>
      <c r="K5" s="3"/>
    </row>
    <row r="6" spans="1:11" s="50" customFormat="1" ht="11.3">
      <c r="A6" s="2" t="s">
        <v>27</v>
      </c>
      <c r="B6" s="3" t="s">
        <v>0</v>
      </c>
      <c r="C6" s="3" t="s">
        <v>0</v>
      </c>
      <c r="D6" s="3" t="s">
        <v>0</v>
      </c>
      <c r="E6" s="3">
        <v>0</v>
      </c>
      <c r="F6" s="3" t="s">
        <v>0</v>
      </c>
      <c r="G6" s="3" t="s">
        <v>0</v>
      </c>
      <c r="H6" s="3" t="s">
        <v>0</v>
      </c>
      <c r="I6" s="3" t="s">
        <v>0</v>
      </c>
      <c r="J6" s="32">
        <v>176070116</v>
      </c>
      <c r="K6" s="32">
        <v>176070116</v>
      </c>
    </row>
    <row r="7" spans="1:11">
      <c r="A7" s="35" t="s">
        <v>87</v>
      </c>
      <c r="B7" s="32" t="s">
        <v>0</v>
      </c>
      <c r="C7" s="32" t="s">
        <v>0</v>
      </c>
      <c r="D7" s="32" t="s">
        <v>0</v>
      </c>
      <c r="E7" s="32">
        <v>2005999</v>
      </c>
      <c r="F7" s="32">
        <v>290812</v>
      </c>
      <c r="G7" s="32">
        <v>-588790</v>
      </c>
      <c r="H7" s="32" t="s">
        <v>0</v>
      </c>
      <c r="I7" s="32" t="s">
        <v>0</v>
      </c>
      <c r="J7" s="32" t="s">
        <v>0</v>
      </c>
      <c r="K7" s="32">
        <v>1708021</v>
      </c>
    </row>
    <row r="8" spans="1:11" ht="9.6999999999999993" customHeight="1">
      <c r="A8" s="35"/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>
      <c r="A9" s="162" t="s">
        <v>88</v>
      </c>
      <c r="B9" s="163" t="s">
        <v>0</v>
      </c>
      <c r="C9" s="163" t="s">
        <v>0</v>
      </c>
      <c r="D9" s="163" t="s">
        <v>0</v>
      </c>
      <c r="E9" s="163">
        <f>E6+E7</f>
        <v>2005999</v>
      </c>
      <c r="F9" s="163">
        <v>290812</v>
      </c>
      <c r="G9" s="163">
        <f>G7</f>
        <v>-588790</v>
      </c>
      <c r="H9" s="163" t="s">
        <v>0</v>
      </c>
      <c r="I9" s="163" t="s">
        <v>0</v>
      </c>
      <c r="J9" s="163">
        <f>J6</f>
        <v>176070116</v>
      </c>
      <c r="K9" s="163">
        <f>K6+K7</f>
        <v>177778137</v>
      </c>
    </row>
    <row r="10" spans="1:11">
      <c r="A10" s="35"/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>
      <c r="A11" s="2" t="s">
        <v>45</v>
      </c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>
        <v>28248255</v>
      </c>
      <c r="I11" s="3">
        <v>646774504</v>
      </c>
      <c r="J11" s="3">
        <v>-675022759</v>
      </c>
      <c r="K11" s="3"/>
    </row>
    <row r="12" spans="1:11" ht="13.5" customHeight="1">
      <c r="A12" s="2" t="s">
        <v>69</v>
      </c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>
        <v>-300028050</v>
      </c>
      <c r="J12" s="3" t="s">
        <v>0</v>
      </c>
      <c r="K12" s="3">
        <v>-300028050</v>
      </c>
    </row>
    <row r="13" spans="1:11" ht="10.5" customHeight="1">
      <c r="A13" s="35"/>
      <c r="B13" s="32"/>
      <c r="C13" s="32"/>
      <c r="D13" s="32"/>
      <c r="E13" s="32"/>
      <c r="F13" s="32"/>
      <c r="G13" s="32"/>
      <c r="H13" s="32"/>
      <c r="I13" s="32"/>
      <c r="J13" s="32"/>
      <c r="K13" s="32"/>
    </row>
    <row r="14" spans="1:11" ht="13.15" thickBot="1">
      <c r="A14" s="104" t="s">
        <v>157</v>
      </c>
      <c r="B14" s="150">
        <v>350910000</v>
      </c>
      <c r="C14" s="150">
        <v>27920283</v>
      </c>
      <c r="D14" s="150">
        <v>8252</v>
      </c>
      <c r="E14" s="150">
        <f>E4+E9</f>
        <v>6718622</v>
      </c>
      <c r="F14" s="150">
        <v>-1007433</v>
      </c>
      <c r="G14" s="150">
        <f>G4+G9</f>
        <v>-10469626</v>
      </c>
      <c r="H14" s="150">
        <f>H4+H11</f>
        <v>460680315</v>
      </c>
      <c r="I14" s="150">
        <v>852703557</v>
      </c>
      <c r="J14" s="150">
        <v>185950952</v>
      </c>
      <c r="K14" s="150">
        <v>1873414922</v>
      </c>
    </row>
    <row r="15" spans="1:11" ht="13.15" thickTop="1">
      <c r="A15" s="19"/>
      <c r="B15" s="33"/>
      <c r="C15" s="33"/>
      <c r="D15" s="33"/>
      <c r="E15" s="33"/>
      <c r="F15" s="33"/>
      <c r="G15" s="33"/>
      <c r="H15" s="33"/>
      <c r="I15" s="33"/>
      <c r="J15" s="33"/>
      <c r="K15" s="33"/>
    </row>
    <row r="16" spans="1:11">
      <c r="A16" s="18" t="s">
        <v>158</v>
      </c>
      <c r="B16" s="12">
        <v>350910000</v>
      </c>
      <c r="C16" s="12">
        <v>27920283</v>
      </c>
      <c r="D16" s="12">
        <v>8252</v>
      </c>
      <c r="E16" s="12">
        <v>6418090</v>
      </c>
      <c r="F16" s="12">
        <v>-102334951</v>
      </c>
      <c r="G16" s="12">
        <v>-11053834</v>
      </c>
      <c r="H16" s="12">
        <f>H14</f>
        <v>460680315</v>
      </c>
      <c r="I16" s="12">
        <v>862584393</v>
      </c>
      <c r="J16" s="12">
        <v>641471786</v>
      </c>
      <c r="K16" s="12">
        <v>2236604334</v>
      </c>
    </row>
    <row r="17" spans="1:11" ht="8.3000000000000007" customHeight="1">
      <c r="A17" s="41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>
      <c r="A18" s="2" t="s">
        <v>89</v>
      </c>
      <c r="B18" s="5" t="s">
        <v>0</v>
      </c>
      <c r="C18" s="5" t="s">
        <v>0</v>
      </c>
      <c r="D18" s="5" t="s">
        <v>0</v>
      </c>
      <c r="E18" s="5" t="s">
        <v>0</v>
      </c>
      <c r="F18" s="5" t="s">
        <v>0</v>
      </c>
      <c r="G18" s="5"/>
      <c r="H18" s="5" t="s">
        <v>0</v>
      </c>
      <c r="I18" s="5" t="s">
        <v>0</v>
      </c>
      <c r="J18" s="5">
        <v>202523664</v>
      </c>
      <c r="K18" s="5">
        <v>202523664</v>
      </c>
    </row>
    <row r="19" spans="1:11">
      <c r="A19" s="35" t="s">
        <v>87</v>
      </c>
      <c r="B19" s="44" t="s">
        <v>0</v>
      </c>
      <c r="C19" s="44" t="s">
        <v>0</v>
      </c>
      <c r="D19" s="44" t="s">
        <v>0</v>
      </c>
      <c r="E19" s="44" t="s">
        <v>0</v>
      </c>
      <c r="F19" s="44">
        <v>-16764010</v>
      </c>
      <c r="G19" s="44">
        <v>-1947122</v>
      </c>
      <c r="H19" s="44" t="s">
        <v>0</v>
      </c>
      <c r="I19" s="44" t="s">
        <v>0</v>
      </c>
      <c r="J19" s="44"/>
      <c r="K19" s="44">
        <v>-18711132</v>
      </c>
    </row>
    <row r="20" spans="1:11" ht="9.6999999999999993" customHeight="1">
      <c r="A20" s="35"/>
      <c r="B20" s="44"/>
      <c r="C20" s="44"/>
      <c r="D20" s="44"/>
      <c r="E20" s="44"/>
      <c r="F20" s="44"/>
      <c r="G20" s="44"/>
      <c r="H20" s="44"/>
      <c r="I20" s="44"/>
      <c r="J20" s="44"/>
      <c r="K20" s="44"/>
    </row>
    <row r="21" spans="1:11">
      <c r="A21" s="164" t="s">
        <v>42</v>
      </c>
      <c r="B21" s="165" t="s">
        <v>0</v>
      </c>
      <c r="C21" s="165" t="s">
        <v>0</v>
      </c>
      <c r="D21" s="165" t="s">
        <v>0</v>
      </c>
      <c r="E21" s="165" t="s">
        <v>0</v>
      </c>
      <c r="F21" s="165">
        <f>F19</f>
        <v>-16764010</v>
      </c>
      <c r="G21" s="165">
        <f>G19</f>
        <v>-1947122</v>
      </c>
      <c r="H21" s="165" t="s">
        <v>0</v>
      </c>
      <c r="I21" s="165" t="s">
        <v>0</v>
      </c>
      <c r="J21" s="165">
        <f>J18</f>
        <v>202523664</v>
      </c>
      <c r="K21" s="165">
        <v>183812532</v>
      </c>
    </row>
    <row r="22" spans="1:11">
      <c r="A22" s="35"/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>
      <c r="A23" s="2" t="s">
        <v>45</v>
      </c>
      <c r="B23" s="5" t="s">
        <v>0</v>
      </c>
      <c r="C23" s="5" t="s">
        <v>0</v>
      </c>
      <c r="D23" s="5" t="s">
        <v>0</v>
      </c>
      <c r="E23" s="5" t="s">
        <v>0</v>
      </c>
      <c r="F23" s="5" t="s">
        <v>0</v>
      </c>
      <c r="G23" s="5" t="s">
        <v>0</v>
      </c>
      <c r="H23" s="5">
        <v>641471786</v>
      </c>
      <c r="I23" s="5" t="s">
        <v>0</v>
      </c>
      <c r="J23" s="5">
        <v>-641471786</v>
      </c>
      <c r="K23" s="5" t="s">
        <v>0</v>
      </c>
    </row>
    <row r="24" spans="1:11" ht="13.5" customHeight="1">
      <c r="A24" s="2" t="s">
        <v>69</v>
      </c>
      <c r="B24" s="5" t="s">
        <v>0</v>
      </c>
      <c r="C24" s="5" t="s">
        <v>0</v>
      </c>
      <c r="D24" s="5" t="s">
        <v>0</v>
      </c>
      <c r="E24" s="5" t="s">
        <v>0</v>
      </c>
      <c r="F24" s="5" t="s">
        <v>0</v>
      </c>
      <c r="G24" s="5" t="s">
        <v>0</v>
      </c>
      <c r="H24" s="5" t="s">
        <v>0</v>
      </c>
      <c r="I24" s="5" t="s">
        <v>0</v>
      </c>
      <c r="J24" s="5" t="s">
        <v>0</v>
      </c>
      <c r="K24" s="5" t="s">
        <v>0</v>
      </c>
    </row>
    <row r="25" spans="1:11" ht="10.5" customHeight="1">
      <c r="A25" s="19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13.15" thickBot="1">
      <c r="A26" s="21" t="s">
        <v>159</v>
      </c>
      <c r="B26" s="48">
        <v>350910000</v>
      </c>
      <c r="C26" s="48">
        <v>27920283</v>
      </c>
      <c r="D26" s="48">
        <v>8252</v>
      </c>
      <c r="E26" s="48">
        <v>6418090</v>
      </c>
      <c r="F26" s="48">
        <v>-119098961</v>
      </c>
      <c r="G26" s="48">
        <f>G16+G21</f>
        <v>-13000956</v>
      </c>
      <c r="H26" s="48">
        <f>H14+H23</f>
        <v>1102152101</v>
      </c>
      <c r="I26" s="48">
        <f>I16</f>
        <v>862584393</v>
      </c>
      <c r="J26" s="48">
        <f>J18</f>
        <v>202523664</v>
      </c>
      <c r="K26" s="48">
        <v>2420416866</v>
      </c>
    </row>
    <row r="27" spans="1:11" ht="13.15" thickTop="1">
      <c r="A27" s="37"/>
      <c r="B27" s="49"/>
      <c r="C27" s="49"/>
      <c r="D27" s="49"/>
      <c r="E27" s="49"/>
      <c r="F27" s="49"/>
      <c r="G27" s="49"/>
      <c r="H27" s="49"/>
      <c r="I27" s="49"/>
      <c r="J27" s="49"/>
      <c r="K27" s="49"/>
    </row>
  </sheetData>
  <mergeCells count="3">
    <mergeCell ref="E2:F2"/>
    <mergeCell ref="A1:E1"/>
    <mergeCell ref="I2:J2"/>
  </mergeCells>
  <pageMargins left="0.7" right="0.7" top="0.75" bottom="0.75" header="0.3" footer="0.3"/>
  <pageSetup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0"/>
  <sheetViews>
    <sheetView showGridLines="0" tabSelected="1" topLeftCell="A29" zoomScale="99" zoomScaleNormal="99" workbookViewId="0">
      <selection activeCell="D62" sqref="D62"/>
    </sheetView>
  </sheetViews>
  <sheetFormatPr defaultRowHeight="11.9"/>
  <cols>
    <col min="1" max="1" width="52.44140625" style="53" customWidth="1"/>
    <col min="2" max="2" width="5.6640625" style="53" bestFit="1" customWidth="1"/>
    <col min="3" max="3" width="23.5546875" style="39" customWidth="1"/>
    <col min="4" max="4" width="19" style="136" customWidth="1"/>
    <col min="5" max="256" width="9.109375" style="1"/>
    <col min="257" max="257" width="46" style="1" customWidth="1"/>
    <col min="258" max="258" width="18.88671875" style="1" customWidth="1"/>
    <col min="259" max="260" width="15" style="1" customWidth="1"/>
    <col min="261" max="512" width="9.109375" style="1"/>
    <col min="513" max="513" width="46" style="1" customWidth="1"/>
    <col min="514" max="514" width="18.88671875" style="1" customWidth="1"/>
    <col min="515" max="516" width="15" style="1" customWidth="1"/>
    <col min="517" max="768" width="9.109375" style="1"/>
    <col min="769" max="769" width="46" style="1" customWidth="1"/>
    <col min="770" max="770" width="18.88671875" style="1" customWidth="1"/>
    <col min="771" max="772" width="15" style="1" customWidth="1"/>
    <col min="773" max="1024" width="9.109375" style="1"/>
    <col min="1025" max="1025" width="46" style="1" customWidth="1"/>
    <col min="1026" max="1026" width="18.88671875" style="1" customWidth="1"/>
    <col min="1027" max="1028" width="15" style="1" customWidth="1"/>
    <col min="1029" max="1280" width="9.109375" style="1"/>
    <col min="1281" max="1281" width="46" style="1" customWidth="1"/>
    <col min="1282" max="1282" width="18.88671875" style="1" customWidth="1"/>
    <col min="1283" max="1284" width="15" style="1" customWidth="1"/>
    <col min="1285" max="1536" width="9.109375" style="1"/>
    <col min="1537" max="1537" width="46" style="1" customWidth="1"/>
    <col min="1538" max="1538" width="18.88671875" style="1" customWidth="1"/>
    <col min="1539" max="1540" width="15" style="1" customWidth="1"/>
    <col min="1541" max="1792" width="9.109375" style="1"/>
    <col min="1793" max="1793" width="46" style="1" customWidth="1"/>
    <col min="1794" max="1794" width="18.88671875" style="1" customWidth="1"/>
    <col min="1795" max="1796" width="15" style="1" customWidth="1"/>
    <col min="1797" max="2048" width="9.109375" style="1"/>
    <col min="2049" max="2049" width="46" style="1" customWidth="1"/>
    <col min="2050" max="2050" width="18.88671875" style="1" customWidth="1"/>
    <col min="2051" max="2052" width="15" style="1" customWidth="1"/>
    <col min="2053" max="2304" width="9.109375" style="1"/>
    <col min="2305" max="2305" width="46" style="1" customWidth="1"/>
    <col min="2306" max="2306" width="18.88671875" style="1" customWidth="1"/>
    <col min="2307" max="2308" width="15" style="1" customWidth="1"/>
    <col min="2309" max="2560" width="9.109375" style="1"/>
    <col min="2561" max="2561" width="46" style="1" customWidth="1"/>
    <col min="2562" max="2562" width="18.88671875" style="1" customWidth="1"/>
    <col min="2563" max="2564" width="15" style="1" customWidth="1"/>
    <col min="2565" max="2816" width="9.109375" style="1"/>
    <col min="2817" max="2817" width="46" style="1" customWidth="1"/>
    <col min="2818" max="2818" width="18.88671875" style="1" customWidth="1"/>
    <col min="2819" max="2820" width="15" style="1" customWidth="1"/>
    <col min="2821" max="3072" width="9.109375" style="1"/>
    <col min="3073" max="3073" width="46" style="1" customWidth="1"/>
    <col min="3074" max="3074" width="18.88671875" style="1" customWidth="1"/>
    <col min="3075" max="3076" width="15" style="1" customWidth="1"/>
    <col min="3077" max="3328" width="9.109375" style="1"/>
    <col min="3329" max="3329" width="46" style="1" customWidth="1"/>
    <col min="3330" max="3330" width="18.88671875" style="1" customWidth="1"/>
    <col min="3331" max="3332" width="15" style="1" customWidth="1"/>
    <col min="3333" max="3584" width="9.109375" style="1"/>
    <col min="3585" max="3585" width="46" style="1" customWidth="1"/>
    <col min="3586" max="3586" width="18.88671875" style="1" customWidth="1"/>
    <col min="3587" max="3588" width="15" style="1" customWidth="1"/>
    <col min="3589" max="3840" width="9.109375" style="1"/>
    <col min="3841" max="3841" width="46" style="1" customWidth="1"/>
    <col min="3842" max="3842" width="18.88671875" style="1" customWidth="1"/>
    <col min="3843" max="3844" width="15" style="1" customWidth="1"/>
    <col min="3845" max="4096" width="9.109375" style="1"/>
    <col min="4097" max="4097" width="46" style="1" customWidth="1"/>
    <col min="4098" max="4098" width="18.88671875" style="1" customWidth="1"/>
    <col min="4099" max="4100" width="15" style="1" customWidth="1"/>
    <col min="4101" max="4352" width="9.109375" style="1"/>
    <col min="4353" max="4353" width="46" style="1" customWidth="1"/>
    <col min="4354" max="4354" width="18.88671875" style="1" customWidth="1"/>
    <col min="4355" max="4356" width="15" style="1" customWidth="1"/>
    <col min="4357" max="4608" width="9.109375" style="1"/>
    <col min="4609" max="4609" width="46" style="1" customWidth="1"/>
    <col min="4610" max="4610" width="18.88671875" style="1" customWidth="1"/>
    <col min="4611" max="4612" width="15" style="1" customWidth="1"/>
    <col min="4613" max="4864" width="9.109375" style="1"/>
    <col min="4865" max="4865" width="46" style="1" customWidth="1"/>
    <col min="4866" max="4866" width="18.88671875" style="1" customWidth="1"/>
    <col min="4867" max="4868" width="15" style="1" customWidth="1"/>
    <col min="4869" max="5120" width="9.109375" style="1"/>
    <col min="5121" max="5121" width="46" style="1" customWidth="1"/>
    <col min="5122" max="5122" width="18.88671875" style="1" customWidth="1"/>
    <col min="5123" max="5124" width="15" style="1" customWidth="1"/>
    <col min="5125" max="5376" width="9.109375" style="1"/>
    <col min="5377" max="5377" width="46" style="1" customWidth="1"/>
    <col min="5378" max="5378" width="18.88671875" style="1" customWidth="1"/>
    <col min="5379" max="5380" width="15" style="1" customWidth="1"/>
    <col min="5381" max="5632" width="9.109375" style="1"/>
    <col min="5633" max="5633" width="46" style="1" customWidth="1"/>
    <col min="5634" max="5634" width="18.88671875" style="1" customWidth="1"/>
    <col min="5635" max="5636" width="15" style="1" customWidth="1"/>
    <col min="5637" max="5888" width="9.109375" style="1"/>
    <col min="5889" max="5889" width="46" style="1" customWidth="1"/>
    <col min="5890" max="5890" width="18.88671875" style="1" customWidth="1"/>
    <col min="5891" max="5892" width="15" style="1" customWidth="1"/>
    <col min="5893" max="6144" width="9.109375" style="1"/>
    <col min="6145" max="6145" width="46" style="1" customWidth="1"/>
    <col min="6146" max="6146" width="18.88671875" style="1" customWidth="1"/>
    <col min="6147" max="6148" width="15" style="1" customWidth="1"/>
    <col min="6149" max="6400" width="9.109375" style="1"/>
    <col min="6401" max="6401" width="46" style="1" customWidth="1"/>
    <col min="6402" max="6402" width="18.88671875" style="1" customWidth="1"/>
    <col min="6403" max="6404" width="15" style="1" customWidth="1"/>
    <col min="6405" max="6656" width="9.109375" style="1"/>
    <col min="6657" max="6657" width="46" style="1" customWidth="1"/>
    <col min="6658" max="6658" width="18.88671875" style="1" customWidth="1"/>
    <col min="6659" max="6660" width="15" style="1" customWidth="1"/>
    <col min="6661" max="6912" width="9.109375" style="1"/>
    <col min="6913" max="6913" width="46" style="1" customWidth="1"/>
    <col min="6914" max="6914" width="18.88671875" style="1" customWidth="1"/>
    <col min="6915" max="6916" width="15" style="1" customWidth="1"/>
    <col min="6917" max="7168" width="9.109375" style="1"/>
    <col min="7169" max="7169" width="46" style="1" customWidth="1"/>
    <col min="7170" max="7170" width="18.88671875" style="1" customWidth="1"/>
    <col min="7171" max="7172" width="15" style="1" customWidth="1"/>
    <col min="7173" max="7424" width="9.109375" style="1"/>
    <col min="7425" max="7425" width="46" style="1" customWidth="1"/>
    <col min="7426" max="7426" width="18.88671875" style="1" customWidth="1"/>
    <col min="7427" max="7428" width="15" style="1" customWidth="1"/>
    <col min="7429" max="7680" width="9.109375" style="1"/>
    <col min="7681" max="7681" width="46" style="1" customWidth="1"/>
    <col min="7682" max="7682" width="18.88671875" style="1" customWidth="1"/>
    <col min="7683" max="7684" width="15" style="1" customWidth="1"/>
    <col min="7685" max="7936" width="9.109375" style="1"/>
    <col min="7937" max="7937" width="46" style="1" customWidth="1"/>
    <col min="7938" max="7938" width="18.88671875" style="1" customWidth="1"/>
    <col min="7939" max="7940" width="15" style="1" customWidth="1"/>
    <col min="7941" max="8192" width="9.109375" style="1"/>
    <col min="8193" max="8193" width="46" style="1" customWidth="1"/>
    <col min="8194" max="8194" width="18.88671875" style="1" customWidth="1"/>
    <col min="8195" max="8196" width="15" style="1" customWidth="1"/>
    <col min="8197" max="8448" width="9.109375" style="1"/>
    <col min="8449" max="8449" width="46" style="1" customWidth="1"/>
    <col min="8450" max="8450" width="18.88671875" style="1" customWidth="1"/>
    <col min="8451" max="8452" width="15" style="1" customWidth="1"/>
    <col min="8453" max="8704" width="9.109375" style="1"/>
    <col min="8705" max="8705" width="46" style="1" customWidth="1"/>
    <col min="8706" max="8706" width="18.88671875" style="1" customWidth="1"/>
    <col min="8707" max="8708" width="15" style="1" customWidth="1"/>
    <col min="8709" max="8960" width="9.109375" style="1"/>
    <col min="8961" max="8961" width="46" style="1" customWidth="1"/>
    <col min="8962" max="8962" width="18.88671875" style="1" customWidth="1"/>
    <col min="8963" max="8964" width="15" style="1" customWidth="1"/>
    <col min="8965" max="9216" width="9.109375" style="1"/>
    <col min="9217" max="9217" width="46" style="1" customWidth="1"/>
    <col min="9218" max="9218" width="18.88671875" style="1" customWidth="1"/>
    <col min="9219" max="9220" width="15" style="1" customWidth="1"/>
    <col min="9221" max="9472" width="9.109375" style="1"/>
    <col min="9473" max="9473" width="46" style="1" customWidth="1"/>
    <col min="9474" max="9474" width="18.88671875" style="1" customWidth="1"/>
    <col min="9475" max="9476" width="15" style="1" customWidth="1"/>
    <col min="9477" max="9728" width="9.109375" style="1"/>
    <col min="9729" max="9729" width="46" style="1" customWidth="1"/>
    <col min="9730" max="9730" width="18.88671875" style="1" customWidth="1"/>
    <col min="9731" max="9732" width="15" style="1" customWidth="1"/>
    <col min="9733" max="9984" width="9.109375" style="1"/>
    <col min="9985" max="9985" width="46" style="1" customWidth="1"/>
    <col min="9986" max="9986" width="18.88671875" style="1" customWidth="1"/>
    <col min="9987" max="9988" width="15" style="1" customWidth="1"/>
    <col min="9989" max="10240" width="9.109375" style="1"/>
    <col min="10241" max="10241" width="46" style="1" customWidth="1"/>
    <col min="10242" max="10242" width="18.88671875" style="1" customWidth="1"/>
    <col min="10243" max="10244" width="15" style="1" customWidth="1"/>
    <col min="10245" max="10496" width="9.109375" style="1"/>
    <col min="10497" max="10497" width="46" style="1" customWidth="1"/>
    <col min="10498" max="10498" width="18.88671875" style="1" customWidth="1"/>
    <col min="10499" max="10500" width="15" style="1" customWidth="1"/>
    <col min="10501" max="10752" width="9.109375" style="1"/>
    <col min="10753" max="10753" width="46" style="1" customWidth="1"/>
    <col min="10754" max="10754" width="18.88671875" style="1" customWidth="1"/>
    <col min="10755" max="10756" width="15" style="1" customWidth="1"/>
    <col min="10757" max="11008" width="9.109375" style="1"/>
    <col min="11009" max="11009" width="46" style="1" customWidth="1"/>
    <col min="11010" max="11010" width="18.88671875" style="1" customWidth="1"/>
    <col min="11011" max="11012" width="15" style="1" customWidth="1"/>
    <col min="11013" max="11264" width="9.109375" style="1"/>
    <col min="11265" max="11265" width="46" style="1" customWidth="1"/>
    <col min="11266" max="11266" width="18.88671875" style="1" customWidth="1"/>
    <col min="11267" max="11268" width="15" style="1" customWidth="1"/>
    <col min="11269" max="11520" width="9.109375" style="1"/>
    <col min="11521" max="11521" width="46" style="1" customWidth="1"/>
    <col min="11522" max="11522" width="18.88671875" style="1" customWidth="1"/>
    <col min="11523" max="11524" width="15" style="1" customWidth="1"/>
    <col min="11525" max="11776" width="9.109375" style="1"/>
    <col min="11777" max="11777" width="46" style="1" customWidth="1"/>
    <col min="11778" max="11778" width="18.88671875" style="1" customWidth="1"/>
    <col min="11779" max="11780" width="15" style="1" customWidth="1"/>
    <col min="11781" max="12032" width="9.109375" style="1"/>
    <col min="12033" max="12033" width="46" style="1" customWidth="1"/>
    <col min="12034" max="12034" width="18.88671875" style="1" customWidth="1"/>
    <col min="12035" max="12036" width="15" style="1" customWidth="1"/>
    <col min="12037" max="12288" width="9.109375" style="1"/>
    <col min="12289" max="12289" width="46" style="1" customWidth="1"/>
    <col min="12290" max="12290" width="18.88671875" style="1" customWidth="1"/>
    <col min="12291" max="12292" width="15" style="1" customWidth="1"/>
    <col min="12293" max="12544" width="9.109375" style="1"/>
    <col min="12545" max="12545" width="46" style="1" customWidth="1"/>
    <col min="12546" max="12546" width="18.88671875" style="1" customWidth="1"/>
    <col min="12547" max="12548" width="15" style="1" customWidth="1"/>
    <col min="12549" max="12800" width="9.109375" style="1"/>
    <col min="12801" max="12801" width="46" style="1" customWidth="1"/>
    <col min="12802" max="12802" width="18.88671875" style="1" customWidth="1"/>
    <col min="12803" max="12804" width="15" style="1" customWidth="1"/>
    <col min="12805" max="13056" width="9.109375" style="1"/>
    <col min="13057" max="13057" width="46" style="1" customWidth="1"/>
    <col min="13058" max="13058" width="18.88671875" style="1" customWidth="1"/>
    <col min="13059" max="13060" width="15" style="1" customWidth="1"/>
    <col min="13061" max="13312" width="9.109375" style="1"/>
    <col min="13313" max="13313" width="46" style="1" customWidth="1"/>
    <col min="13314" max="13314" width="18.88671875" style="1" customWidth="1"/>
    <col min="13315" max="13316" width="15" style="1" customWidth="1"/>
    <col min="13317" max="13568" width="9.109375" style="1"/>
    <col min="13569" max="13569" width="46" style="1" customWidth="1"/>
    <col min="13570" max="13570" width="18.88671875" style="1" customWidth="1"/>
    <col min="13571" max="13572" width="15" style="1" customWidth="1"/>
    <col min="13573" max="13824" width="9.109375" style="1"/>
    <col min="13825" max="13825" width="46" style="1" customWidth="1"/>
    <col min="13826" max="13826" width="18.88671875" style="1" customWidth="1"/>
    <col min="13827" max="13828" width="15" style="1" customWidth="1"/>
    <col min="13829" max="14080" width="9.109375" style="1"/>
    <col min="14081" max="14081" width="46" style="1" customWidth="1"/>
    <col min="14082" max="14082" width="18.88671875" style="1" customWidth="1"/>
    <col min="14083" max="14084" width="15" style="1" customWidth="1"/>
    <col min="14085" max="14336" width="9.109375" style="1"/>
    <col min="14337" max="14337" width="46" style="1" customWidth="1"/>
    <col min="14338" max="14338" width="18.88671875" style="1" customWidth="1"/>
    <col min="14339" max="14340" width="15" style="1" customWidth="1"/>
    <col min="14341" max="14592" width="9.109375" style="1"/>
    <col min="14593" max="14593" width="46" style="1" customWidth="1"/>
    <col min="14594" max="14594" width="18.88671875" style="1" customWidth="1"/>
    <col min="14595" max="14596" width="15" style="1" customWidth="1"/>
    <col min="14597" max="14848" width="9.109375" style="1"/>
    <col min="14849" max="14849" width="46" style="1" customWidth="1"/>
    <col min="14850" max="14850" width="18.88671875" style="1" customWidth="1"/>
    <col min="14851" max="14852" width="15" style="1" customWidth="1"/>
    <col min="14853" max="15104" width="9.109375" style="1"/>
    <col min="15105" max="15105" width="46" style="1" customWidth="1"/>
    <col min="15106" max="15106" width="18.88671875" style="1" customWidth="1"/>
    <col min="15107" max="15108" width="15" style="1" customWidth="1"/>
    <col min="15109" max="15360" width="9.109375" style="1"/>
    <col min="15361" max="15361" width="46" style="1" customWidth="1"/>
    <col min="15362" max="15362" width="18.88671875" style="1" customWidth="1"/>
    <col min="15363" max="15364" width="15" style="1" customWidth="1"/>
    <col min="15365" max="15616" width="9.109375" style="1"/>
    <col min="15617" max="15617" width="46" style="1" customWidth="1"/>
    <col min="15618" max="15618" width="18.88671875" style="1" customWidth="1"/>
    <col min="15619" max="15620" width="15" style="1" customWidth="1"/>
    <col min="15621" max="15872" width="9.109375" style="1"/>
    <col min="15873" max="15873" width="46" style="1" customWidth="1"/>
    <col min="15874" max="15874" width="18.88671875" style="1" customWidth="1"/>
    <col min="15875" max="15876" width="15" style="1" customWidth="1"/>
    <col min="15877" max="16128" width="9.109375" style="1"/>
    <col min="16129" max="16129" width="46" style="1" customWidth="1"/>
    <col min="16130" max="16130" width="18.88671875" style="1" customWidth="1"/>
    <col min="16131" max="16132" width="15" style="1" customWidth="1"/>
    <col min="16133" max="16384" width="9.109375" style="1"/>
  </cols>
  <sheetData>
    <row r="1" spans="1:4" ht="25.85" customHeight="1">
      <c r="A1" s="107" t="s">
        <v>160</v>
      </c>
      <c r="B1" s="100"/>
      <c r="C1" s="101"/>
      <c r="D1" s="135"/>
    </row>
    <row r="2" spans="1:4" ht="33.85">
      <c r="A2" s="102"/>
      <c r="C2" s="55" t="s">
        <v>163</v>
      </c>
      <c r="D2" s="138" t="s">
        <v>164</v>
      </c>
    </row>
    <row r="3" spans="1:4" ht="26.3" customHeight="1">
      <c r="A3" s="105" t="s">
        <v>74</v>
      </c>
      <c r="B3" s="56" t="s">
        <v>70</v>
      </c>
      <c r="C3" s="57" t="s">
        <v>161</v>
      </c>
      <c r="D3" s="58" t="s">
        <v>162</v>
      </c>
    </row>
    <row r="4" spans="1:4">
      <c r="A4" s="103"/>
      <c r="B4" s="103"/>
    </row>
    <row r="5" spans="1:4">
      <c r="A5" s="20" t="s">
        <v>47</v>
      </c>
      <c r="B5" s="20"/>
    </row>
    <row r="6" spans="1:4">
      <c r="A6" s="2"/>
      <c r="B6" s="2"/>
      <c r="C6" s="137"/>
      <c r="D6" s="138"/>
    </row>
    <row r="7" spans="1:4">
      <c r="A7" s="20" t="s">
        <v>90</v>
      </c>
      <c r="B7" s="20"/>
      <c r="C7" s="139">
        <v>60309524</v>
      </c>
      <c r="D7" s="60">
        <v>134967840</v>
      </c>
    </row>
    <row r="8" spans="1:4">
      <c r="A8" s="2"/>
      <c r="B8" s="2"/>
      <c r="C8" s="137"/>
      <c r="D8" s="138"/>
    </row>
    <row r="9" spans="1:4">
      <c r="A9" s="20" t="s">
        <v>48</v>
      </c>
      <c r="B9" s="20"/>
      <c r="C9" s="174"/>
      <c r="D9" s="175"/>
    </row>
    <row r="10" spans="1:4">
      <c r="A10" s="20" t="s">
        <v>49</v>
      </c>
      <c r="B10" s="20"/>
      <c r="C10" s="174"/>
      <c r="D10" s="175"/>
    </row>
    <row r="11" spans="1:4">
      <c r="A11" s="2" t="s">
        <v>124</v>
      </c>
      <c r="B11" s="133">
        <v>10</v>
      </c>
      <c r="C11" s="139">
        <v>50521711</v>
      </c>
      <c r="D11" s="60">
        <v>40598218</v>
      </c>
    </row>
    <row r="12" spans="1:4">
      <c r="A12" s="2" t="s">
        <v>138</v>
      </c>
      <c r="B12" s="133">
        <v>11</v>
      </c>
      <c r="C12" s="139">
        <v>3572924</v>
      </c>
      <c r="D12" s="60">
        <v>2963195</v>
      </c>
    </row>
    <row r="13" spans="1:4">
      <c r="A13" s="2" t="s">
        <v>19</v>
      </c>
      <c r="B13" s="133">
        <v>15</v>
      </c>
      <c r="C13" s="139">
        <v>5769617</v>
      </c>
      <c r="D13" s="60">
        <v>8420098</v>
      </c>
    </row>
    <row r="14" spans="1:4">
      <c r="A14" s="2" t="s">
        <v>50</v>
      </c>
      <c r="B14" s="133">
        <v>13</v>
      </c>
      <c r="C14" s="139">
        <v>10062770</v>
      </c>
      <c r="D14" s="3">
        <v>11207530</v>
      </c>
    </row>
    <row r="15" spans="1:4">
      <c r="A15" s="2" t="s">
        <v>51</v>
      </c>
      <c r="B15" s="133">
        <v>22</v>
      </c>
      <c r="C15" s="139">
        <v>-1858636</v>
      </c>
      <c r="D15" s="60">
        <v>-2195456</v>
      </c>
    </row>
    <row r="16" spans="1:4">
      <c r="A16" s="2" t="s">
        <v>52</v>
      </c>
      <c r="B16" s="133">
        <v>23</v>
      </c>
      <c r="C16" s="139">
        <v>13399250</v>
      </c>
      <c r="D16" s="60">
        <v>4520061</v>
      </c>
    </row>
    <row r="17" spans="1:4">
      <c r="A17" s="2" t="s">
        <v>125</v>
      </c>
      <c r="B17" s="133"/>
      <c r="C17" s="139">
        <v>36660161</v>
      </c>
      <c r="D17" s="3">
        <v>-7376266</v>
      </c>
    </row>
    <row r="18" spans="1:4">
      <c r="A18" s="2" t="s">
        <v>91</v>
      </c>
      <c r="B18" s="133">
        <v>9</v>
      </c>
      <c r="C18" s="139">
        <v>1961442</v>
      </c>
      <c r="D18" s="3">
        <v>-7244</v>
      </c>
    </row>
    <row r="19" spans="1:4">
      <c r="A19" s="2" t="s">
        <v>126</v>
      </c>
      <c r="B19" s="133"/>
      <c r="C19" s="139">
        <v>1827402</v>
      </c>
      <c r="D19" s="60">
        <v>2322378</v>
      </c>
    </row>
    <row r="20" spans="1:4">
      <c r="A20" s="2" t="s">
        <v>92</v>
      </c>
      <c r="B20" s="133"/>
      <c r="C20" s="139">
        <v>57191</v>
      </c>
      <c r="D20" s="60">
        <v>2883431</v>
      </c>
    </row>
    <row r="21" spans="1:4">
      <c r="A21" s="2" t="s">
        <v>127</v>
      </c>
      <c r="B21" s="133">
        <v>13</v>
      </c>
      <c r="C21" s="139">
        <v>55468280</v>
      </c>
      <c r="D21" s="60">
        <v>62356058</v>
      </c>
    </row>
    <row r="22" spans="1:4">
      <c r="A22" s="2" t="s">
        <v>129</v>
      </c>
      <c r="B22" s="133">
        <v>29</v>
      </c>
      <c r="C22" s="139">
        <v>1405545</v>
      </c>
      <c r="D22" s="60">
        <v>69470</v>
      </c>
    </row>
    <row r="23" spans="1:4">
      <c r="A23" s="2" t="s">
        <v>128</v>
      </c>
      <c r="B23" s="133"/>
      <c r="C23" s="139">
        <v>229811</v>
      </c>
      <c r="D23" s="3">
        <v>-1234576</v>
      </c>
    </row>
    <row r="24" spans="1:4">
      <c r="A24" s="35"/>
      <c r="B24" s="35"/>
      <c r="C24" s="38"/>
      <c r="D24" s="38"/>
    </row>
    <row r="25" spans="1:4" ht="22.55">
      <c r="A25" s="18" t="s">
        <v>53</v>
      </c>
      <c r="B25" s="18"/>
      <c r="C25" s="145">
        <f>SUM(C7:C24)</f>
        <v>239386992</v>
      </c>
      <c r="D25" s="78">
        <f>SUM(D7:D24)</f>
        <v>259494737</v>
      </c>
    </row>
    <row r="26" spans="1:4">
      <c r="A26" s="2"/>
      <c r="B26" s="2"/>
      <c r="C26" s="138"/>
      <c r="D26" s="138"/>
    </row>
    <row r="27" spans="1:4">
      <c r="A27" s="2" t="s">
        <v>143</v>
      </c>
      <c r="B27" s="133"/>
      <c r="C27" s="5">
        <v>271516565</v>
      </c>
      <c r="D27" s="3">
        <v>229550497</v>
      </c>
    </row>
    <row r="28" spans="1:4">
      <c r="A28" s="2" t="s">
        <v>109</v>
      </c>
      <c r="B28" s="133"/>
      <c r="C28" s="5">
        <v>-177810720</v>
      </c>
      <c r="D28" s="3">
        <v>-176073912</v>
      </c>
    </row>
    <row r="29" spans="1:4">
      <c r="A29" s="2" t="s">
        <v>93</v>
      </c>
      <c r="B29" s="133"/>
      <c r="C29" s="5">
        <v>-15632970</v>
      </c>
      <c r="D29" s="3">
        <v>-106927268</v>
      </c>
    </row>
    <row r="30" spans="1:4">
      <c r="A30" s="2" t="s">
        <v>130</v>
      </c>
      <c r="B30" s="133"/>
      <c r="C30" s="5">
        <v>-55068387</v>
      </c>
      <c r="D30" s="3">
        <v>-75498513</v>
      </c>
    </row>
    <row r="31" spans="1:4">
      <c r="A31" s="2" t="s">
        <v>131</v>
      </c>
      <c r="B31" s="133"/>
      <c r="C31" s="5">
        <v>21782783</v>
      </c>
      <c r="D31" s="3">
        <v>207522344</v>
      </c>
    </row>
    <row r="32" spans="1:4">
      <c r="A32" s="2" t="s">
        <v>132</v>
      </c>
      <c r="B32" s="39"/>
      <c r="C32" s="5">
        <v>-16596827</v>
      </c>
      <c r="D32" s="60">
        <v>383913533</v>
      </c>
    </row>
    <row r="33" spans="1:4">
      <c r="A33" s="2" t="s">
        <v>54</v>
      </c>
      <c r="B33" s="133">
        <v>13</v>
      </c>
      <c r="C33" s="5">
        <v>-20568581</v>
      </c>
      <c r="D33" s="3">
        <v>-17856960</v>
      </c>
    </row>
    <row r="34" spans="1:4">
      <c r="A34" s="2" t="s">
        <v>55</v>
      </c>
      <c r="B34" s="133">
        <v>15</v>
      </c>
      <c r="C34" s="5">
        <v>-5237002</v>
      </c>
      <c r="D34" s="3">
        <v>-1977534</v>
      </c>
    </row>
    <row r="35" spans="1:4">
      <c r="A35" s="36"/>
      <c r="B35" s="25"/>
      <c r="C35" s="10"/>
      <c r="D35" s="31"/>
    </row>
    <row r="36" spans="1:4">
      <c r="A36" s="18" t="s">
        <v>56</v>
      </c>
      <c r="B36" s="26"/>
      <c r="C36" s="12">
        <f>SUM(C25:C34)</f>
        <v>241771853</v>
      </c>
      <c r="D36" s="27">
        <f>SUM(D25:D34)</f>
        <v>702146924</v>
      </c>
    </row>
    <row r="37" spans="1:4">
      <c r="A37" s="20"/>
      <c r="B37" s="20"/>
      <c r="C37" s="137"/>
      <c r="D37" s="138"/>
    </row>
    <row r="38" spans="1:4">
      <c r="A38" s="20" t="s">
        <v>57</v>
      </c>
      <c r="B38" s="20"/>
      <c r="C38" s="137"/>
      <c r="D38" s="138"/>
    </row>
    <row r="39" spans="1:4">
      <c r="A39" s="2" t="s">
        <v>58</v>
      </c>
      <c r="B39" s="133">
        <v>10</v>
      </c>
      <c r="C39" s="5">
        <v>-168950611</v>
      </c>
      <c r="D39" s="3">
        <v>-124005233</v>
      </c>
    </row>
    <row r="40" spans="1:4">
      <c r="A40" s="2" t="s">
        <v>59</v>
      </c>
      <c r="B40" s="133">
        <v>11</v>
      </c>
      <c r="C40" s="5">
        <v>-47509855</v>
      </c>
      <c r="D40" s="3">
        <v>-45300539</v>
      </c>
    </row>
    <row r="41" spans="1:4">
      <c r="A41" s="2" t="s">
        <v>60</v>
      </c>
      <c r="B41" s="133"/>
      <c r="C41" s="5">
        <v>613038</v>
      </c>
      <c r="D41" s="3">
        <v>-69470</v>
      </c>
    </row>
    <row r="42" spans="1:4">
      <c r="A42" s="2" t="s">
        <v>68</v>
      </c>
      <c r="B42" s="133"/>
      <c r="C42" s="5">
        <v>-9742491</v>
      </c>
      <c r="D42" s="3">
        <v>-84688422</v>
      </c>
    </row>
    <row r="43" spans="1:4">
      <c r="A43" s="2" t="s">
        <v>61</v>
      </c>
      <c r="B43" s="133"/>
      <c r="C43" s="5">
        <v>1840884</v>
      </c>
      <c r="D43" s="3">
        <v>2178619</v>
      </c>
    </row>
    <row r="44" spans="1:4">
      <c r="A44" s="36"/>
      <c r="B44" s="25"/>
      <c r="C44" s="31"/>
      <c r="D44" s="31"/>
    </row>
    <row r="45" spans="1:4">
      <c r="A45" s="18" t="s">
        <v>62</v>
      </c>
      <c r="B45" s="26"/>
      <c r="C45" s="12">
        <f>SUM(C39:C44)</f>
        <v>-223749035</v>
      </c>
      <c r="D45" s="27">
        <f>SUM(D39:D44)</f>
        <v>-251885045</v>
      </c>
    </row>
    <row r="46" spans="1:4">
      <c r="A46" s="2"/>
      <c r="B46" s="2"/>
      <c r="C46" s="138"/>
      <c r="D46" s="138"/>
    </row>
    <row r="47" spans="1:4">
      <c r="A47" s="20" t="s">
        <v>63</v>
      </c>
      <c r="B47" s="20"/>
      <c r="C47" s="138"/>
      <c r="D47" s="138"/>
    </row>
    <row r="48" spans="1:4">
      <c r="A48" s="2" t="s">
        <v>64</v>
      </c>
      <c r="B48" s="133"/>
      <c r="C48" s="5">
        <v>-8504535</v>
      </c>
      <c r="D48" s="3">
        <v>-2944170</v>
      </c>
    </row>
    <row r="49" spans="1:4">
      <c r="A49" s="2" t="s">
        <v>46</v>
      </c>
      <c r="B49" s="133">
        <v>17</v>
      </c>
      <c r="C49" s="5"/>
      <c r="D49" s="3">
        <v>-300028050</v>
      </c>
    </row>
    <row r="50" spans="1:4">
      <c r="A50" s="2" t="s">
        <v>65</v>
      </c>
      <c r="B50" s="133"/>
      <c r="C50" s="5">
        <v>90860054</v>
      </c>
      <c r="D50" s="3">
        <v>118715138</v>
      </c>
    </row>
    <row r="51" spans="1:4">
      <c r="A51" s="2" t="s">
        <v>66</v>
      </c>
      <c r="B51" s="133"/>
      <c r="C51" s="139">
        <v>-104947236</v>
      </c>
      <c r="D51" s="3">
        <v>-110986912</v>
      </c>
    </row>
    <row r="52" spans="1:4">
      <c r="A52" s="36"/>
      <c r="B52" s="8"/>
      <c r="C52" s="10"/>
      <c r="D52" s="31"/>
    </row>
    <row r="53" spans="1:4">
      <c r="A53" s="18" t="s">
        <v>139</v>
      </c>
      <c r="B53" s="26"/>
      <c r="C53" s="12">
        <f>SUM(C48:C51)</f>
        <v>-22591717</v>
      </c>
      <c r="D53" s="27">
        <f>SUM(D48:D51)</f>
        <v>-295243994</v>
      </c>
    </row>
    <row r="54" spans="1:4">
      <c r="A54" s="2"/>
      <c r="B54" s="2"/>
      <c r="C54" s="138"/>
      <c r="D54" s="138"/>
    </row>
    <row r="55" spans="1:4">
      <c r="A55" s="20" t="s">
        <v>94</v>
      </c>
      <c r="B55" s="132"/>
      <c r="C55" s="5">
        <f>C36+C45+C53</f>
        <v>-4568899</v>
      </c>
      <c r="D55" s="3">
        <f>D36+D45+D53</f>
        <v>155017885</v>
      </c>
    </row>
    <row r="56" spans="1:4" ht="14.25" customHeight="1">
      <c r="A56" s="36"/>
      <c r="B56" s="25"/>
      <c r="C56" s="31"/>
      <c r="D56" s="31"/>
    </row>
    <row r="57" spans="1:4">
      <c r="A57" s="18" t="s">
        <v>67</v>
      </c>
      <c r="B57" s="28">
        <v>4</v>
      </c>
      <c r="C57" s="12">
        <v>238128147</v>
      </c>
      <c r="D57" s="27">
        <v>301518353</v>
      </c>
    </row>
    <row r="58" spans="1:4" ht="14.25" customHeight="1">
      <c r="A58" s="34"/>
      <c r="B58" s="28"/>
      <c r="C58" s="12"/>
      <c r="D58" s="27"/>
    </row>
    <row r="59" spans="1:4" ht="12.55" thickBot="1">
      <c r="A59" s="104" t="s">
        <v>95</v>
      </c>
      <c r="B59" s="29">
        <v>4</v>
      </c>
      <c r="C59" s="48">
        <f>C55+C57</f>
        <v>233559248</v>
      </c>
      <c r="D59" s="47">
        <f>D55+D57</f>
        <v>456536238</v>
      </c>
    </row>
    <row r="60" spans="1:4" ht="12.55" thickTop="1"/>
  </sheetData>
  <mergeCells count="2">
    <mergeCell ref="C9:C10"/>
    <mergeCell ref="D9:D10"/>
  </mergeCells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11</vt:i4>
      </vt:variant>
    </vt:vector>
  </HeadingPairs>
  <TitlesOfParts>
    <vt:vector size="17" baseType="lpstr">
      <vt:lpstr>Assets</vt:lpstr>
      <vt:lpstr>Liabilities</vt:lpstr>
      <vt:lpstr>Income Statement</vt:lpstr>
      <vt:lpstr>Comprehensive Income Statement</vt:lpstr>
      <vt:lpstr>Changes In Equity</vt:lpstr>
      <vt:lpstr>Cash Flow</vt:lpstr>
      <vt:lpstr>Liabilities!OLE_LINK54</vt:lpstr>
      <vt:lpstr>Liabilities!OLE_LINK55</vt:lpstr>
      <vt:lpstr>Liabilities!OLE_LINK58</vt:lpstr>
      <vt:lpstr>Liabilities!OLE_LINK61</vt:lpstr>
      <vt:lpstr>Liabilities!OLE_LINK62</vt:lpstr>
      <vt:lpstr>Liabilities!OLE_LINK64</vt:lpstr>
      <vt:lpstr>Assets!Print_Area</vt:lpstr>
      <vt:lpstr>'Changes In Equity'!Print_Area</vt:lpstr>
      <vt:lpstr>'Comprehensive Income Statement'!Print_Area</vt:lpstr>
      <vt:lpstr>'Income Statement'!Print_Area</vt:lpstr>
      <vt:lpstr>Liabilities!Print_Area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fosadmin</cp:lastModifiedBy>
  <cp:lastPrinted>2012-10-19T09:51:40Z</cp:lastPrinted>
  <dcterms:created xsi:type="dcterms:W3CDTF">2005-07-26T06:55:04Z</dcterms:created>
  <dcterms:modified xsi:type="dcterms:W3CDTF">2014-04-28T15:32:22Z</dcterms:modified>
</cp:coreProperties>
</file>