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10" windowWidth="11385" windowHeight="8865" tabRatio="859" activeTab="5"/>
  </bookViews>
  <sheets>
    <sheet name="Varlıklar" sheetId="28" r:id="rId1"/>
    <sheet name="Kaynaklar" sheetId="30" r:id="rId2"/>
    <sheet name="Gelir Tablosu" sheetId="31" r:id="rId3"/>
    <sheet name="Kapsamlı Gelir Tablosu" sheetId="32" r:id="rId4"/>
    <sheet name="Özkaynak Değişim Tablosu" sheetId="33" r:id="rId5"/>
    <sheet name="Nakit Akım Tablosu" sheetId="34" r:id="rId6"/>
  </sheets>
  <externalReferences>
    <externalReference r:id="rId7"/>
  </externalReference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Tablosu'!$G$57</definedName>
    <definedName name="OLE_LINK3" localSheetId="5">'Nakit Akım Tablosu'!$G$5</definedName>
    <definedName name="OLE_LINK41" localSheetId="1">Kaynaklar!$D$26</definedName>
    <definedName name="OLE_LINK43" localSheetId="0">Varlıklar!#REF!</definedName>
    <definedName name="OLE_LINK64" localSheetId="1">Kaynaklar!#REF!</definedName>
    <definedName name="_xlnm.Print_Area" localSheetId="2">'Gelir Tablosu'!$A$1:$E$35</definedName>
    <definedName name="_xlnm.Print_Area" localSheetId="3">'Kapsamlı Gelir Tablosu'!$A$1:$F$24</definedName>
    <definedName name="_xlnm.Print_Area" localSheetId="1">Kaynaklar!$A$1:$D$48</definedName>
    <definedName name="_xlnm.Print_Area" localSheetId="5">'Nakit Akım Tablosu'!$A$1:$D$60</definedName>
    <definedName name="_xlnm.Print_Area" localSheetId="4">'Özkaynak Değişim Tablosu'!$A$1:$L$20</definedName>
    <definedName name="_xlnm.Print_Area" localSheetId="0">Varlıklar!$A$1:$D$29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C32" i="34" l="1"/>
  <c r="C5" i="34" l="1"/>
  <c r="C7" i="34"/>
  <c r="C23" i="34"/>
  <c r="E22" i="34" l="1"/>
  <c r="F22" i="34"/>
  <c r="E24" i="34"/>
  <c r="F24" i="34"/>
  <c r="E31" i="34"/>
  <c r="F31" i="34"/>
  <c r="E33" i="34"/>
  <c r="F33" i="34"/>
  <c r="E39" i="34"/>
  <c r="F39" i="34"/>
  <c r="E41" i="34"/>
  <c r="F41" i="34"/>
  <c r="E47" i="34"/>
  <c r="F47" i="34"/>
  <c r="E49" i="34"/>
  <c r="F49" i="34"/>
  <c r="E55" i="34"/>
  <c r="F55" i="34"/>
  <c r="E57" i="34"/>
  <c r="F57" i="34"/>
  <c r="E59" i="34"/>
  <c r="F59" i="34"/>
  <c r="D23" i="34"/>
  <c r="C17" i="33"/>
  <c r="K17" i="33"/>
  <c r="J17" i="33"/>
  <c r="I17" i="33"/>
  <c r="H17" i="33"/>
  <c r="G17" i="33"/>
  <c r="F17" i="33"/>
  <c r="E17" i="33"/>
  <c r="D17" i="33"/>
  <c r="B17" i="33"/>
  <c r="K13" i="33"/>
  <c r="J13" i="33"/>
  <c r="I13" i="33"/>
  <c r="H13" i="33"/>
  <c r="G13" i="33"/>
  <c r="F13" i="33"/>
  <c r="E13" i="33"/>
  <c r="D13" i="33"/>
  <c r="C13" i="33"/>
  <c r="B13" i="33"/>
  <c r="K8" i="33"/>
  <c r="J8" i="33"/>
  <c r="I8" i="33"/>
  <c r="H8" i="33"/>
  <c r="G8" i="33"/>
  <c r="F8" i="33"/>
  <c r="E8" i="33"/>
  <c r="D8" i="33"/>
  <c r="C8" i="33"/>
  <c r="B8" i="33"/>
  <c r="C17" i="31"/>
  <c r="D5" i="32"/>
  <c r="D3" i="32"/>
  <c r="C3" i="32"/>
  <c r="D2" i="32"/>
  <c r="D2" i="31"/>
  <c r="D23" i="30" l="1"/>
  <c r="C23" i="30"/>
  <c r="D3" i="30"/>
  <c r="C3" i="30"/>
  <c r="D2" i="30"/>
  <c r="C2" i="30"/>
  <c r="C2" i="31" s="1"/>
  <c r="C2" i="32" s="1"/>
  <c r="A1" i="30"/>
  <c r="D5" i="28"/>
  <c r="C5" i="28"/>
  <c r="C9" i="31" l="1"/>
  <c r="L6" i="33" l="1"/>
  <c r="L7" i="33"/>
  <c r="D5" i="30"/>
  <c r="C5" i="30"/>
  <c r="L8" i="33" l="1"/>
  <c r="L15" i="33"/>
  <c r="L16" i="33"/>
  <c r="L13" i="33"/>
  <c r="C29" i="31" l="1"/>
  <c r="D29" i="31"/>
  <c r="D9" i="31"/>
  <c r="C40" i="34" l="1"/>
  <c r="D48" i="34"/>
  <c r="C48" i="34"/>
  <c r="D40" i="34"/>
  <c r="D7" i="34"/>
  <c r="K20" i="33"/>
  <c r="C6" i="34" s="1"/>
  <c r="J20" i="33"/>
  <c r="I20" i="33"/>
  <c r="H20" i="33"/>
  <c r="F20" i="33"/>
  <c r="E20" i="33"/>
  <c r="D20" i="33"/>
  <c r="B20" i="33"/>
  <c r="K11" i="33"/>
  <c r="J11" i="33"/>
  <c r="I11" i="33"/>
  <c r="H11" i="33"/>
  <c r="F11" i="33"/>
  <c r="E11" i="33"/>
  <c r="D11" i="33"/>
  <c r="C11" i="33"/>
  <c r="B11" i="33"/>
  <c r="L19" i="33"/>
  <c r="L10" i="33"/>
  <c r="D22" i="32"/>
  <c r="C22" i="32"/>
  <c r="D17" i="31"/>
  <c r="C22" i="31"/>
  <c r="D34" i="30"/>
  <c r="C34" i="30"/>
  <c r="D19" i="28"/>
  <c r="C19" i="28"/>
  <c r="C27" i="31" l="1"/>
  <c r="D6" i="34"/>
  <c r="C48" i="30"/>
  <c r="D48" i="30"/>
  <c r="C29" i="28"/>
  <c r="D29" i="28"/>
  <c r="L17" i="33"/>
  <c r="C20" i="33"/>
  <c r="D22" i="31"/>
  <c r="L11" i="33"/>
  <c r="C33" i="31" l="1"/>
  <c r="D32" i="34"/>
  <c r="L20" i="33"/>
  <c r="D27" i="31"/>
  <c r="D33" i="31" s="1"/>
  <c r="D24" i="32" s="1"/>
  <c r="C5" i="32" l="1"/>
  <c r="D5" i="34"/>
  <c r="C56" i="34"/>
  <c r="C24" i="32" l="1"/>
  <c r="C60" i="34"/>
  <c r="D56" i="34"/>
  <c r="D60" i="34" l="1"/>
  <c r="M18" i="33" l="1"/>
  <c r="M9" i="33"/>
  <c r="M4" i="33"/>
  <c r="F23" i="30" l="1"/>
  <c r="E23" i="30"/>
  <c r="F58" i="34"/>
  <c r="E58" i="34"/>
  <c r="F54" i="34"/>
  <c r="E54" i="34"/>
  <c r="F53" i="34"/>
  <c r="E53" i="34"/>
  <c r="F52" i="34"/>
  <c r="E52" i="34"/>
  <c r="F51" i="34"/>
  <c r="E51" i="34"/>
  <c r="F50" i="34"/>
  <c r="E50" i="34"/>
  <c r="F46" i="34"/>
  <c r="E46" i="34"/>
  <c r="F45" i="34"/>
  <c r="E45" i="34"/>
  <c r="F44" i="34"/>
  <c r="E44" i="34"/>
  <c r="F43" i="34"/>
  <c r="E43" i="34"/>
  <c r="F42" i="34"/>
  <c r="E42" i="34"/>
  <c r="F38" i="34"/>
  <c r="E38" i="34"/>
  <c r="F37" i="34"/>
  <c r="E37" i="34"/>
  <c r="F36" i="34"/>
  <c r="E36" i="34"/>
  <c r="F35" i="34"/>
  <c r="E35" i="34"/>
  <c r="F34" i="34"/>
  <c r="E34" i="34"/>
  <c r="F30" i="34"/>
  <c r="E30" i="34"/>
  <c r="F29" i="34"/>
  <c r="E29" i="34"/>
  <c r="F28" i="34"/>
  <c r="E28" i="34"/>
  <c r="F27" i="34"/>
  <c r="E27" i="34"/>
  <c r="F26" i="34"/>
  <c r="E26" i="34"/>
  <c r="F25" i="34"/>
  <c r="E25" i="34"/>
  <c r="F21" i="34"/>
  <c r="E21" i="34"/>
  <c r="F20" i="34"/>
  <c r="E20" i="34"/>
  <c r="F19" i="34"/>
  <c r="E19" i="34"/>
  <c r="F18" i="34"/>
  <c r="E18" i="34"/>
  <c r="F17" i="34"/>
  <c r="E17" i="34"/>
  <c r="F16" i="34"/>
  <c r="E16" i="34"/>
  <c r="F15" i="34"/>
  <c r="E15" i="34"/>
  <c r="F14" i="34"/>
  <c r="E14" i="34"/>
  <c r="F13" i="34"/>
  <c r="E13" i="34"/>
  <c r="F12" i="34"/>
  <c r="E12" i="34"/>
  <c r="F11" i="34"/>
  <c r="E11" i="34"/>
  <c r="F10" i="34"/>
  <c r="E10" i="34"/>
  <c r="F9" i="34"/>
  <c r="E9" i="34"/>
  <c r="F8" i="34"/>
  <c r="E8" i="34"/>
  <c r="H5" i="32"/>
  <c r="F5" i="28" l="1"/>
  <c r="E5" i="28"/>
  <c r="E5" i="30"/>
  <c r="F5" i="30"/>
  <c r="F48" i="34"/>
  <c r="E48" i="34"/>
  <c r="E40" i="34"/>
  <c r="F40" i="34"/>
  <c r="E23" i="34"/>
  <c r="F23" i="34"/>
  <c r="E7" i="34"/>
  <c r="F7" i="34"/>
  <c r="G22" i="32" l="1"/>
  <c r="H24" i="32" l="1"/>
  <c r="H22" i="32"/>
  <c r="M20" i="33"/>
  <c r="G9" i="31" l="1"/>
  <c r="H9" i="31"/>
  <c r="F34" i="30"/>
  <c r="E34" i="30"/>
  <c r="G17" i="31" l="1"/>
  <c r="H17" i="31"/>
  <c r="F48" i="30"/>
  <c r="E48" i="30"/>
  <c r="E19" i="28"/>
  <c r="G22" i="31" l="1"/>
  <c r="H22" i="31"/>
  <c r="F19" i="28"/>
  <c r="E29" i="28"/>
  <c r="G33" i="31" l="1"/>
  <c r="G27" i="31"/>
  <c r="H33" i="31"/>
  <c r="H27" i="31"/>
  <c r="F29" i="28"/>
  <c r="M6" i="33" l="1"/>
  <c r="M7" i="33"/>
  <c r="M8" i="33" l="1"/>
  <c r="M15" i="33"/>
  <c r="M16" i="33"/>
  <c r="M13" i="33"/>
  <c r="M17" i="33" l="1"/>
  <c r="M19" i="33" l="1"/>
  <c r="E6" i="34" l="1"/>
  <c r="M11" i="33"/>
  <c r="M10" i="33"/>
  <c r="F6" i="34" l="1"/>
  <c r="E32" i="34"/>
  <c r="G24" i="32" l="1"/>
  <c r="G5" i="32"/>
  <c r="F32" i="34"/>
  <c r="E5" i="34"/>
  <c r="E60" i="34" l="1"/>
  <c r="E56" i="34"/>
  <c r="F5" i="34"/>
  <c r="F60" i="34" l="1"/>
  <c r="F56" i="34"/>
</calcChain>
</file>

<file path=xl/sharedStrings.xml><?xml version="1.0" encoding="utf-8"?>
<sst xmlns="http://schemas.openxmlformats.org/spreadsheetml/2006/main" count="237" uniqueCount="165">
  <si>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</si>
  <si>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</si>
  <si>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</si>
  <si>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</si>
  <si>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</si>
  <si>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</si>
  <si>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</si>
  <si>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</si>
  <si>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</si>
  <si>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</si>
  <si>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</si>
  <si>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</si>
  <si>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</si>
  <si>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</si>
  <si>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</si>
  <si>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</si>
  <si>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</si>
  <si>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</si>
  <si>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</si>
  <si>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</si>
  <si>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</si>
  <si>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</si>
  <si>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</si>
  <si>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</si>
  <si>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</si>
  <si>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</si>
  <si>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</si>
  <si>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</si>
  <si>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</si>
  <si>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</si>
  <si>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</si>
  <si>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</si>
  <si>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</si>
  <si>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</si>
  <si>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</si>
  <si>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</si>
  <si>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</si>
  <si>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</si>
  <si>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</si>
  <si>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</si>
  <si>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</si>
  <si>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</si>
  <si>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</si>
  <si>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</si>
  <si>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</si>
  <si>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</si>
  <si>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</si>
  <si>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</si>
  <si>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</si>
  <si>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</si>
  <si>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</si>
  <si>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</si>
  <si>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</si>
  <si>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</si>
  <si>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</si>
  <si>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</si>
  <si>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</si>
  <si>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</si>
  <si>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</si>
  <si>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</si>
  <si>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>Geçmiş dönem bağımsız denetimden geçmiş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</si>
  <si>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</si>
  <si>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</si>
  <si>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</si>
  <si>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</si>
  <si>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</si>
  <si>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</si>
  <si>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</si>
  <si>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</si>
  <si>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</si>
  <si>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</si>
  <si>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Pazarlama  giderleri</t>
  </si>
  <si>
    <t>Ertelenmiş vergi varlığı</t>
  </si>
  <si>
    <t>Kardan ayrılan kısıtlanmış yedekler</t>
  </si>
  <si>
    <t>Kardan ayrılan
kısıtlanmış
yedekler</t>
  </si>
  <si>
    <t>Ödenen temettüler</t>
  </si>
  <si>
    <t>1 Ocak 2016 itibarıyla bakiyeler</t>
  </si>
  <si>
    <t xml:space="preserve">1 Ocak 2017 itibarıyla bakiyeler 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</si>
  <si>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</si>
  <si>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</si>
  <si>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</si>
  <si>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</si>
  <si>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</si>
  <si>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 xml:space="preserve">    - Satılmaya hazır finansal varlıkların yeniden 
     değerleme ve / veya sınıflandırma kazançları</t>
  </si>
  <si>
    <t>Kar payları (Not 17)</t>
  </si>
  <si>
    <t>Paylara
İlişkin
Primler</t>
  </si>
  <si>
    <t>Satılmaya
hazır finansal
varlıkların yeniden
değerleme ve/veya sınıflandırma kazançları /
(kayıpları)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</si>
  <si>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</si>
  <si>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</si>
  <si>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</si>
  <si>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Satılmaya hazır finansal varlıkların yeniden değerleme ve/veya 
sınıflandırma kazançları / (kayıpları)</t>
  </si>
  <si>
    <t>Kar veya zararda yeniden sınıflandırılacak diğer kapsamlı gelire 
ilişkin vergiler</t>
  </si>
  <si>
    <t>Satılmaya hazır finansal varlıkların yeniden değerleme ve/veya 
sınıflandırma kazançları / (kayıpları), vergi etkisi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</si>
  <si>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</si>
  <si>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</si>
  <si>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</si>
  <si>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</si>
  <si>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</si>
  <si>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</si>
  <si>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</si>
  <si>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</si>
  <si>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</si>
  <si>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</si>
  <si>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</si>
  <si>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</si>
  <si>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</si>
  <si>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</si>
  <si>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</si>
  <si>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Ticari alacaklardaki azalış / (artış) ile ilgili düzeltmeler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</si>
  <si>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</si>
  <si>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</si>
  <si>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</si>
  <si>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</si>
  <si>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</si>
  <si>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</si>
  <si>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</si>
  <si>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</si>
  <si>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Yatırım Faaliyetlerinden Kaynaklanan Nakit Akışları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</si>
  <si>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</si>
  <si>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</si>
  <si>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</si>
  <si>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</si>
  <si>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</si>
  <si>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</si>
  <si>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Nakit ve nakit benzerlerindeki net artış / (azalış)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</si>
  <si>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</si>
  <si>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</si>
  <si>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</si>
  <si>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</si>
  <si>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</si>
  <si>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</si>
  <si>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</si>
  <si>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</si>
  <si>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</si>
  <si>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</si>
  <si>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Cari dönem vergisi ile ilgili yükümlülükler</t>
  </si>
  <si>
    <t>Finansman Faaliyetlerinde Kullanılan Nakit Akışları</t>
  </si>
  <si>
    <t>Nakit akış
riskinden
korunma 
(kayıpları) / kazançları</t>
  </si>
  <si>
    <t>Net dönem 
karı</t>
  </si>
  <si>
    <t>Tanımlanmış
fayda planları
yeniden ölçüm
(kayıpları) / 
kazançları</t>
  </si>
  <si>
    <t>Kar veya zarara sınıflandırılmayacak birikmiş diğer kapsamlı gelirler veya giderler</t>
  </si>
  <si>
    <t>Kar veya zararda 
yeniden sınıflandırılacak 
birikmiş diğer 
kapsamlı gelirler veya giderler</t>
  </si>
  <si>
    <t>Nakit akış riskinden korunmaya ilişkin diğer kapsamlı gelir / (gider)</t>
  </si>
  <si>
    <t>Ford Otomotiv Sanayi A.Ş. 31 Aralık 2017 ve 31 Aralık 2016 tarihleri itibarıyla finansal durum tabloları</t>
  </si>
  <si>
    <t>Türev finansal varlıklar</t>
  </si>
  <si>
    <t>Türev finansal yükümlülükler</t>
  </si>
  <si>
    <t>Check</t>
  </si>
  <si>
    <t>Ford Otomotiv Sanayi A.Ş. 31 Aralık 2017 ve 2016 tarihlerinde sona eren yıllara ait kar veya zarar tabloları</t>
  </si>
  <si>
    <t>1 Ocak-
31 Aralık 2017</t>
  </si>
  <si>
    <t>1 Ocak-
31 Aralık 2016</t>
  </si>
  <si>
    <t>4,25 Kr</t>
  </si>
  <si>
    <t xml:space="preserve">      2,72 Kr</t>
  </si>
  <si>
    <t>Ford Otomotiv Sanayi A.Ş. 31 Aralık 2017 ve 2016 tarihlerinde sona eren yıllara ait diğer kapsamlı gelir tabloları</t>
  </si>
  <si>
    <t>31 Aralık 2016 itibarıyla bakiyeler</t>
  </si>
  <si>
    <t>31 Aralık 2017 itibarıyla bakiyeler</t>
  </si>
  <si>
    <t>Cari dönem 
bağımsız 
denetimden 
geçmiş 
31 Aralık 2017</t>
  </si>
  <si>
    <t>Geçmiş dönem 
bağımsız 
denetimden 
geçmiş 
31 Aralık 2016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</si>
  <si>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</si>
  <si>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</si>
  <si>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</si>
  <si>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</si>
  <si>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>Ford Otomotiv Sanayi A.Ş. 1 Ocak - 31 Aralık 2017 ve 2016 hesap dönemlerine ait özkaynak değişim tabloları</t>
  </si>
  <si>
    <t>Ford Otomotiv Sanayi A.Ş. 1 Ocak - 31 Aralık 2017 ve 2016 hesap dönemlerine ait nakit akış tabloları</t>
  </si>
  <si>
    <t>Cari dönem 
bağımsız denetimden geçmiş</t>
  </si>
  <si>
    <t xml:space="preserve">  - Ertelenmiş vergi geliri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</si>
</sst>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_(&quot;$&quot;* #,##0_);_(&quot;$&quot;* \(#,##0\);_(&quot;$&quot;* &quot;-&quot;_);_(@_)"/>
    <numFmt numFmtId="168" formatCode="_(* #,##0_);_(* \(#,##0\);_(* &quot;-&quot;_);_(@_)"/>
    <numFmt numFmtId="169" formatCode="_(&quot;$&quot;* #,##0.00_);_(&quot;$&quot;* \(#,##0.00\);_(&quot;$&quot;* &quot;-&quot;??_);_(@_)"/>
    <numFmt numFmtId="170" formatCode="_(* #,##0.00_);_(* \(#,##0.00\);_(* &quot;-&quot;??_);_(@_)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41F]d\ mmmm\ yyyy;@"/>
    <numFmt numFmtId="188" formatCode="_-* #,##0\ _₺_-;\-* #,##0\ _₺_-;_-* &quot;-&quot;??\ _₺_-;_-@_-"/>
  </numFmts>
  <fonts count="52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sz val="9"/>
      <color rgb="FFFF0000"/>
      <name val="Arial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80" fontId="3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82" fontId="8" fillId="5" borderId="1">
      <alignment horizontal="left" vertical="center"/>
    </xf>
    <xf numFmtId="0" fontId="9" fillId="0" borderId="0"/>
    <xf numFmtId="171" fontId="2" fillId="0" borderId="0" applyFill="0" applyBorder="0" applyAlignment="0"/>
    <xf numFmtId="172" fontId="2" fillId="0" borderId="0" applyFill="0" applyBorder="0" applyAlignment="0"/>
    <xf numFmtId="173" fontId="2" fillId="0" borderId="0" applyFill="0" applyBorder="0" applyAlignment="0"/>
    <xf numFmtId="174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176" fontId="2" fillId="0" borderId="0" applyFill="0" applyBorder="0" applyAlignment="0"/>
    <xf numFmtId="172" fontId="2" fillId="0" borderId="0" applyFill="0" applyBorder="0" applyAlignment="0"/>
    <xf numFmtId="0" fontId="11" fillId="0" borderId="2">
      <alignment horizontal="center"/>
    </xf>
    <xf numFmtId="183" fontId="12" fillId="0" borderId="0"/>
    <xf numFmtId="183" fontId="12" fillId="0" borderId="0"/>
    <xf numFmtId="183" fontId="12" fillId="0" borderId="0"/>
    <xf numFmtId="183" fontId="12" fillId="0" borderId="0"/>
    <xf numFmtId="183" fontId="12" fillId="0" borderId="0"/>
    <xf numFmtId="183" fontId="12" fillId="0" borderId="0"/>
    <xf numFmtId="183" fontId="12" fillId="0" borderId="0"/>
    <xf numFmtId="183" fontId="12" fillId="0" borderId="0"/>
    <xf numFmtId="171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4" fillId="0" borderId="0"/>
    <xf numFmtId="172" fontId="2" fillId="0" borderId="0" applyFont="0" applyFill="0" applyBorder="0" applyAlignment="0" applyProtection="0"/>
    <xf numFmtId="184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8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2" fillId="0" borderId="0" applyFill="0" applyBorder="0" applyAlignment="0"/>
    <xf numFmtId="172" fontId="2" fillId="0" borderId="0" applyFill="0" applyBorder="0" applyAlignment="0"/>
    <xf numFmtId="171" fontId="2" fillId="0" borderId="0" applyFill="0" applyBorder="0" applyAlignment="0"/>
    <xf numFmtId="176" fontId="2" fillId="0" borderId="0" applyFill="0" applyBorder="0" applyAlignment="0"/>
    <xf numFmtId="172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71" fontId="2" fillId="0" borderId="0" applyFill="0" applyBorder="0" applyAlignment="0"/>
    <xf numFmtId="172" fontId="2" fillId="0" borderId="0" applyFill="0" applyBorder="0" applyAlignment="0"/>
    <xf numFmtId="171" fontId="2" fillId="0" borderId="0" applyFill="0" applyBorder="0" applyAlignment="0"/>
    <xf numFmtId="176" fontId="2" fillId="0" borderId="0" applyFill="0" applyBorder="0" applyAlignment="0"/>
    <xf numFmtId="172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5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1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4" fillId="0" borderId="0"/>
    <xf numFmtId="175" fontId="2" fillId="0" borderId="0" applyFont="0" applyFill="0" applyBorder="0" applyAlignment="0" applyProtection="0"/>
    <xf numFmtId="173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71" fontId="2" fillId="0" borderId="0" applyFill="0" applyBorder="0" applyAlignment="0"/>
    <xf numFmtId="172" fontId="2" fillId="0" borderId="0" applyFill="0" applyBorder="0" applyAlignment="0"/>
    <xf numFmtId="171" fontId="2" fillId="0" borderId="0" applyFill="0" applyBorder="0" applyAlignment="0"/>
    <xf numFmtId="176" fontId="2" fillId="0" borderId="0" applyFill="0" applyBorder="0" applyAlignment="0"/>
    <xf numFmtId="172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6" fontId="15" fillId="0" borderId="0">
      <alignment horizontal="center"/>
    </xf>
    <xf numFmtId="49" fontId="14" fillId="0" borderId="0" applyFill="0" applyBorder="0" applyAlignment="0"/>
    <xf numFmtId="177" fontId="2" fillId="0" borderId="0" applyFill="0" applyBorder="0" applyAlignment="0"/>
    <xf numFmtId="178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3" fillId="0" borderId="0"/>
    <xf numFmtId="166" fontId="33" fillId="0" borderId="0" applyFont="0" applyFill="0" applyBorder="0" applyAlignment="0" applyProtection="0"/>
    <xf numFmtId="0" fontId="34" fillId="0" borderId="0"/>
    <xf numFmtId="0" fontId="33" fillId="0" borderId="0"/>
    <xf numFmtId="166" fontId="33" fillId="0" borderId="0" applyFont="0" applyFill="0" applyBorder="0" applyAlignment="0" applyProtection="0"/>
    <xf numFmtId="164" fontId="44" fillId="0" borderId="0" applyFont="0" applyFill="0" applyBorder="0" applyAlignment="0" applyProtection="0"/>
  </cellStyleXfs>
  <cellXfs count="194">
    <xf numFmtId="0" fontId="0" fillId="0" borderId="0" xfId="0" applyAlignment="1"/>
    <xf numFmtId="3" fontId="17" fillId="0" borderId="0" xfId="0" applyNumberFormat="1" applyFont="1" applyFill="1" applyAlignment="1">
      <alignment horizontal="right" vertical="center"/>
    </xf>
    <xf numFmtId="0" fontId="35" fillId="0" borderId="0" xfId="121" applyFont="1" applyFill="1"/>
    <xf numFmtId="0" fontId="17" fillId="0" borderId="0" xfId="0" applyFont="1" applyFill="1" applyAlignment="1">
      <alignment horizontal="right" vertical="center" wrapText="1"/>
    </xf>
    <xf numFmtId="0" fontId="27" fillId="0" borderId="11" xfId="0" applyFont="1" applyFill="1" applyBorder="1" applyAlignment="1">
      <alignment horizontal="right" vertical="center" wrapText="1"/>
    </xf>
    <xf numFmtId="0" fontId="17" fillId="0" borderId="11" xfId="0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35" fillId="0" borderId="0" xfId="70" applyFont="1" applyFill="1" applyAlignment="1">
      <alignment horizontal="center"/>
    </xf>
    <xf numFmtId="3" fontId="17" fillId="0" borderId="0" xfId="0" applyNumberFormat="1" applyFont="1" applyFill="1" applyAlignment="1"/>
    <xf numFmtId="0" fontId="17" fillId="0" borderId="0" xfId="0" applyFont="1" applyFill="1" applyAlignment="1"/>
    <xf numFmtId="0" fontId="35" fillId="0" borderId="0" xfId="70" applyFont="1" applyFill="1"/>
    <xf numFmtId="0" fontId="17" fillId="0" borderId="0" xfId="70" applyFont="1" applyFill="1"/>
    <xf numFmtId="0" fontId="35" fillId="0" borderId="0" xfId="70" applyFont="1" applyFill="1" applyBorder="1"/>
    <xf numFmtId="0" fontId="27" fillId="0" borderId="0" xfId="0" applyFont="1" applyFill="1" applyBorder="1" applyAlignment="1">
      <alignment horizontal="right" wrapText="1"/>
    </xf>
    <xf numFmtId="0" fontId="38" fillId="0" borderId="0" xfId="70" applyFont="1" applyFill="1" applyAlignment="1">
      <alignment horizontal="left" vertical="center" wrapText="1"/>
    </xf>
    <xf numFmtId="0" fontId="39" fillId="0" borderId="0" xfId="70" applyFont="1" applyFill="1" applyAlignment="1">
      <alignment horizontal="right" vertical="center" wrapText="1"/>
    </xf>
    <xf numFmtId="0" fontId="38" fillId="0" borderId="0" xfId="70" applyFont="1" applyFill="1" applyAlignment="1">
      <alignment horizontal="left" vertical="top" wrapText="1" indent="1"/>
    </xf>
    <xf numFmtId="0" fontId="39" fillId="0" borderId="0" xfId="70" applyFont="1" applyFill="1" applyAlignment="1">
      <alignment horizontal="center" wrapText="1"/>
    </xf>
    <xf numFmtId="0" fontId="36" fillId="0" borderId="0" xfId="70" applyFont="1" applyFill="1"/>
    <xf numFmtId="3" fontId="27" fillId="0" borderId="0" xfId="0" applyNumberFormat="1" applyFont="1" applyFill="1" applyAlignment="1"/>
    <xf numFmtId="0" fontId="36" fillId="0" borderId="0" xfId="121" applyFont="1" applyFill="1" applyBorder="1"/>
    <xf numFmtId="3" fontId="27" fillId="0" borderId="0" xfId="0" applyNumberFormat="1" applyFont="1" applyFill="1" applyAlignment="1">
      <alignment vertical="center"/>
    </xf>
    <xf numFmtId="168" fontId="27" fillId="0" borderId="0" xfId="0" applyNumberFormat="1" applyFont="1" applyFill="1" applyAlignment="1">
      <alignment horizontal="center" vertical="center"/>
    </xf>
    <xf numFmtId="168" fontId="17" fillId="0" borderId="0" xfId="0" applyNumberFormat="1" applyFont="1" applyFill="1" applyAlignment="1">
      <alignment horizontal="center" vertical="center"/>
    </xf>
    <xf numFmtId="168" fontId="27" fillId="0" borderId="11" xfId="0" applyNumberFormat="1" applyFont="1" applyFill="1" applyBorder="1" applyAlignment="1">
      <alignment horizontal="center" vertical="center"/>
    </xf>
    <xf numFmtId="168" fontId="17" fillId="0" borderId="11" xfId="0" applyNumberFormat="1" applyFont="1" applyFill="1" applyBorder="1" applyAlignment="1">
      <alignment horizontal="center" vertical="center"/>
    </xf>
    <xf numFmtId="168" fontId="27" fillId="0" borderId="9" xfId="0" applyNumberFormat="1" applyFont="1" applyFill="1" applyBorder="1" applyAlignment="1">
      <alignment vertical="center"/>
    </xf>
    <xf numFmtId="0" fontId="35" fillId="0" borderId="0" xfId="70" applyFont="1" applyFill="1" applyAlignment="1">
      <alignment horizontal="left"/>
    </xf>
    <xf numFmtId="0" fontId="35" fillId="0" borderId="0" xfId="121" applyFont="1" applyFill="1" applyBorder="1" applyAlignment="1">
      <alignment horizontal="left" wrapText="1"/>
    </xf>
    <xf numFmtId="0" fontId="35" fillId="0" borderId="0" xfId="121" applyFont="1" applyFill="1" applyBorder="1" applyAlignment="1">
      <alignment horizontal="center"/>
    </xf>
    <xf numFmtId="0" fontId="36" fillId="0" borderId="0" xfId="121" applyFont="1" applyFill="1" applyBorder="1" applyAlignment="1">
      <alignment horizontal="right" wrapText="1"/>
    </xf>
    <xf numFmtId="0" fontId="17" fillId="0" borderId="0" xfId="121" applyFont="1" applyFill="1" applyBorder="1" applyAlignment="1">
      <alignment horizontal="right" wrapText="1"/>
    </xf>
    <xf numFmtId="0" fontId="35" fillId="0" borderId="0" xfId="70" applyFont="1" applyFill="1" applyAlignment="1"/>
    <xf numFmtId="0" fontId="35" fillId="0" borderId="0" xfId="70" applyFont="1" applyFill="1" applyAlignment="1">
      <alignment vertical="center"/>
    </xf>
    <xf numFmtId="0" fontId="36" fillId="0" borderId="0" xfId="70" applyFont="1" applyFill="1" applyAlignment="1">
      <alignment horizontal="center"/>
    </xf>
    <xf numFmtId="3" fontId="17" fillId="0" borderId="0" xfId="0" applyNumberFormat="1" applyFont="1" applyFill="1" applyAlignment="1">
      <alignment vertical="center"/>
    </xf>
    <xf numFmtId="0" fontId="38" fillId="0" borderId="0" xfId="70" applyFont="1" applyFill="1" applyAlignment="1">
      <alignment horizontal="right" vertical="center" wrapText="1"/>
    </xf>
    <xf numFmtId="0" fontId="38" fillId="0" borderId="0" xfId="70" applyFont="1" applyFill="1" applyAlignment="1">
      <alignment horizontal="center" wrapText="1"/>
    </xf>
    <xf numFmtId="3" fontId="42" fillId="0" borderId="0" xfId="0" applyNumberFormat="1" applyFont="1" applyAlignment="1">
      <alignment vertical="center"/>
    </xf>
    <xf numFmtId="0" fontId="43" fillId="0" borderId="0" xfId="0" applyFont="1" applyAlignment="1">
      <alignment vertical="center"/>
    </xf>
    <xf numFmtId="3" fontId="43" fillId="0" borderId="0" xfId="0" applyNumberFormat="1" applyFont="1" applyAlignment="1">
      <alignment vertical="center"/>
    </xf>
    <xf numFmtId="164" fontId="17" fillId="0" borderId="0" xfId="124" applyFont="1" applyFill="1" applyAlignment="1"/>
    <xf numFmtId="0" fontId="43" fillId="0" borderId="0" xfId="0" applyFont="1" applyAlignment="1">
      <alignment horizontal="right" vertical="center"/>
    </xf>
    <xf numFmtId="0" fontId="46" fillId="0" borderId="0" xfId="0" applyFont="1" applyAlignment="1">
      <alignment vertical="center"/>
    </xf>
    <xf numFmtId="0" fontId="45" fillId="0" borderId="0" xfId="0" applyFont="1" applyAlignment="1">
      <alignment vertical="center"/>
    </xf>
    <xf numFmtId="3" fontId="45" fillId="0" borderId="0" xfId="0" applyNumberFormat="1" applyFont="1" applyAlignment="1">
      <alignment vertical="center"/>
    </xf>
    <xf numFmtId="0" fontId="46" fillId="0" borderId="0" xfId="0" applyFont="1" applyAlignment="1">
      <alignment horizontal="right" vertical="center"/>
    </xf>
    <xf numFmtId="3" fontId="46" fillId="0" borderId="0" xfId="0" applyNumberFormat="1" applyFont="1" applyAlignment="1">
      <alignment horizontal="right" vertical="center"/>
    </xf>
    <xf numFmtId="3" fontId="45" fillId="0" borderId="0" xfId="0" applyNumberFormat="1" applyFont="1" applyAlignment="1">
      <alignment horizontal="right" vertical="center"/>
    </xf>
    <xf numFmtId="0" fontId="45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47" fillId="12" borderId="0" xfId="70" applyFont="1" applyFill="1" applyAlignment="1"/>
    <xf numFmtId="168" fontId="27" fillId="0" borderId="11" xfId="0" applyNumberFormat="1" applyFont="1" applyFill="1" applyBorder="1" applyAlignment="1">
      <alignment vertical="center"/>
    </xf>
    <xf numFmtId="0" fontId="35" fillId="0" borderId="0" xfId="70" applyFont="1" applyFill="1" applyBorder="1" applyAlignment="1">
      <alignment vertical="center"/>
    </xf>
    <xf numFmtId="0" fontId="42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35" fillId="0" borderId="0" xfId="70" applyFont="1" applyFill="1" applyBorder="1" applyAlignment="1">
      <alignment horizontal="center"/>
    </xf>
    <xf numFmtId="0" fontId="0" fillId="0" borderId="0" xfId="0" applyAlignment="1">
      <alignment horizontal="center"/>
    </xf>
    <xf numFmtId="15" fontId="42" fillId="0" borderId="0" xfId="0" applyNumberFormat="1" applyFont="1" applyAlignment="1">
      <alignment horizontal="center" vertical="center"/>
    </xf>
    <xf numFmtId="3" fontId="43" fillId="0" borderId="0" xfId="0" applyNumberFormat="1" applyFont="1" applyAlignment="1">
      <alignment horizontal="center" vertical="center"/>
    </xf>
    <xf numFmtId="3" fontId="42" fillId="0" borderId="0" xfId="0" applyNumberFormat="1" applyFont="1" applyAlignment="1">
      <alignment horizontal="center" vertical="center"/>
    </xf>
    <xf numFmtId="0" fontId="42" fillId="0" borderId="0" xfId="0" applyFont="1" applyAlignment="1">
      <alignment horizontal="center"/>
    </xf>
    <xf numFmtId="188" fontId="48" fillId="0" borderId="0" xfId="124" applyNumberFormat="1" applyFont="1" applyFill="1" applyAlignment="1">
      <alignment horizontal="center" vertical="center"/>
    </xf>
    <xf numFmtId="188" fontId="49" fillId="0" borderId="0" xfId="124" applyNumberFormat="1" applyFont="1" applyAlignment="1">
      <alignment horizontal="center" vertical="center"/>
    </xf>
    <xf numFmtId="188" fontId="49" fillId="0" borderId="0" xfId="124" applyNumberFormat="1" applyFont="1" applyAlignment="1">
      <alignment horizontal="center" vertical="center" wrapText="1"/>
    </xf>
    <xf numFmtId="188" fontId="48" fillId="0" borderId="0" xfId="124" applyNumberFormat="1" applyFont="1" applyFill="1" applyBorder="1" applyAlignment="1">
      <alignment horizontal="center" vertical="center"/>
    </xf>
    <xf numFmtId="188" fontId="50" fillId="0" borderId="0" xfId="124" applyNumberFormat="1" applyFont="1" applyAlignment="1">
      <alignment horizontal="center" vertical="center"/>
    </xf>
    <xf numFmtId="188" fontId="51" fillId="0" borderId="0" xfId="124" applyNumberFormat="1" applyFont="1" applyFill="1" applyAlignment="1">
      <alignment horizontal="center" vertical="center"/>
    </xf>
    <xf numFmtId="188" fontId="48" fillId="0" borderId="0" xfId="124" applyNumberFormat="1" applyFont="1" applyFill="1" applyAlignment="1">
      <alignment vertical="center"/>
    </xf>
    <xf numFmtId="188" fontId="48" fillId="0" borderId="0" xfId="124" applyNumberFormat="1" applyFont="1" applyFill="1" applyAlignment="1">
      <alignment horizontal="center"/>
    </xf>
    <xf numFmtId="188" fontId="51" fillId="0" borderId="0" xfId="124" applyNumberFormat="1" applyFont="1" applyFill="1" applyAlignment="1"/>
    <xf numFmtId="3" fontId="35" fillId="0" borderId="0" xfId="70" applyNumberFormat="1" applyFont="1" applyFill="1" applyAlignment="1"/>
    <xf numFmtId="0" fontId="35" fillId="0" borderId="0" xfId="70" applyFont="1" applyFill="1" applyBorder="1" applyAlignment="1"/>
    <xf numFmtId="3" fontId="35" fillId="0" borderId="0" xfId="70" applyNumberFormat="1" applyFont="1" applyFill="1" applyBorder="1" applyAlignment="1"/>
    <xf numFmtId="188" fontId="48" fillId="0" borderId="0" xfId="124" applyNumberFormat="1" applyFont="1" applyFill="1" applyBorder="1" applyAlignment="1">
      <alignment vertical="center"/>
    </xf>
    <xf numFmtId="0" fontId="27" fillId="0" borderId="0" xfId="0" applyFont="1" applyFill="1" applyAlignment="1"/>
    <xf numFmtId="0" fontId="37" fillId="0" borderId="0" xfId="122" applyFont="1" applyFill="1" applyBorder="1" applyAlignment="1">
      <alignment horizontal="center" vertical="center" wrapText="1"/>
    </xf>
    <xf numFmtId="0" fontId="36" fillId="0" borderId="0" xfId="122" applyFont="1" applyFill="1" applyBorder="1" applyAlignment="1">
      <alignment horizontal="right" wrapText="1"/>
    </xf>
    <xf numFmtId="0" fontId="27" fillId="0" borderId="11" xfId="122" applyFont="1" applyFill="1" applyBorder="1" applyAlignment="1">
      <alignment horizontal="left" vertical="center" wrapText="1"/>
    </xf>
    <xf numFmtId="0" fontId="36" fillId="0" borderId="11" xfId="122" applyFont="1" applyFill="1" applyBorder="1" applyAlignment="1">
      <alignment horizontal="right" vertical="center" wrapText="1"/>
    </xf>
    <xf numFmtId="187" fontId="36" fillId="0" borderId="11" xfId="122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vertical="center"/>
    </xf>
    <xf numFmtId="0" fontId="36" fillId="0" borderId="10" xfId="122" applyFont="1" applyFill="1" applyBorder="1" applyAlignment="1">
      <alignment horizontal="center" vertical="center" wrapText="1"/>
    </xf>
    <xf numFmtId="0" fontId="36" fillId="0" borderId="10" xfId="122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vertical="center"/>
    </xf>
    <xf numFmtId="0" fontId="17" fillId="0" borderId="12" xfId="0" applyFont="1" applyFill="1" applyBorder="1" applyAlignment="1">
      <alignment horizontal="right" vertical="center"/>
    </xf>
    <xf numFmtId="3" fontId="27" fillId="0" borderId="12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right" vertical="center"/>
    </xf>
    <xf numFmtId="0" fontId="27" fillId="0" borderId="11" xfId="0" applyFont="1" applyFill="1" applyBorder="1" applyAlignment="1">
      <alignment vertical="center"/>
    </xf>
    <xf numFmtId="0" fontId="27" fillId="0" borderId="11" xfId="0" applyFont="1" applyFill="1" applyBorder="1" applyAlignment="1">
      <alignment horizontal="right" vertical="center"/>
    </xf>
    <xf numFmtId="0" fontId="27" fillId="0" borderId="11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/>
    </xf>
    <xf numFmtId="3" fontId="17" fillId="0" borderId="11" xfId="0" applyNumberFormat="1" applyFont="1" applyFill="1" applyBorder="1" applyAlignment="1">
      <alignment horizontal="right" vertical="center"/>
    </xf>
    <xf numFmtId="0" fontId="27" fillId="0" borderId="13" xfId="0" applyFont="1" applyFill="1" applyBorder="1" applyAlignment="1">
      <alignment vertical="center"/>
    </xf>
    <xf numFmtId="0" fontId="27" fillId="0" borderId="13" xfId="0" applyFont="1" applyFill="1" applyBorder="1" applyAlignment="1">
      <alignment vertical="center" wrapText="1"/>
    </xf>
    <xf numFmtId="3" fontId="27" fillId="0" borderId="13" xfId="0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/>
    </xf>
    <xf numFmtId="0" fontId="17" fillId="0" borderId="0" xfId="0" applyFont="1" applyFill="1" applyAlignment="1">
      <alignment horizontal="left" vertical="center" indent="2"/>
    </xf>
    <xf numFmtId="0" fontId="17" fillId="0" borderId="0" xfId="0" applyFont="1" applyFill="1" applyAlignment="1">
      <alignment horizontal="left" vertical="center" indent="1"/>
    </xf>
    <xf numFmtId="0" fontId="17" fillId="0" borderId="11" xfId="0" applyFont="1" applyFill="1" applyBorder="1" applyAlignment="1">
      <alignment vertical="center"/>
    </xf>
    <xf numFmtId="0" fontId="17" fillId="0" borderId="0" xfId="0" applyFont="1" applyFill="1" applyAlignment="1">
      <alignment horizontal="left" vertical="center" wrapText="1" indent="1"/>
    </xf>
    <xf numFmtId="0" fontId="17" fillId="0" borderId="0" xfId="0" applyFont="1" applyFill="1" applyAlignment="1">
      <alignment vertical="center" wrapText="1"/>
    </xf>
    <xf numFmtId="0" fontId="17" fillId="0" borderId="11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right" vertical="center"/>
    </xf>
    <xf numFmtId="0" fontId="17" fillId="0" borderId="0" xfId="0" applyFont="1" applyFill="1" applyAlignment="1">
      <alignment wrapText="1"/>
    </xf>
    <xf numFmtId="168" fontId="17" fillId="0" borderId="0" xfId="0" applyNumberFormat="1" applyFont="1" applyFill="1" applyAlignment="1"/>
    <xf numFmtId="0" fontId="17" fillId="0" borderId="13" xfId="0" applyFont="1" applyFill="1" applyBorder="1" applyAlignment="1">
      <alignment horizontal="right" vertical="center"/>
    </xf>
    <xf numFmtId="0" fontId="36" fillId="0" borderId="10" xfId="70" applyFont="1" applyFill="1" applyBorder="1" applyAlignment="1">
      <alignment horizontal="left" wrapText="1"/>
    </xf>
    <xf numFmtId="0" fontId="36" fillId="0" borderId="10" xfId="70" applyFont="1" applyFill="1" applyBorder="1" applyAlignment="1">
      <alignment horizontal="right" wrapText="1"/>
    </xf>
    <xf numFmtId="0" fontId="36" fillId="0" borderId="10" xfId="122" applyFont="1" applyFill="1" applyBorder="1" applyAlignment="1">
      <alignment horizontal="right" wrapText="1"/>
    </xf>
    <xf numFmtId="0" fontId="36" fillId="0" borderId="12" xfId="122" applyFont="1" applyFill="1" applyBorder="1" applyAlignment="1">
      <alignment horizontal="right" wrapText="1"/>
    </xf>
    <xf numFmtId="0" fontId="36" fillId="0" borderId="11" xfId="70" applyFont="1" applyFill="1" applyBorder="1" applyAlignment="1">
      <alignment horizontal="left" wrapText="1"/>
    </xf>
    <xf numFmtId="0" fontId="36" fillId="0" borderId="11" xfId="70" applyFont="1" applyFill="1" applyBorder="1" applyAlignment="1">
      <alignment horizontal="right" wrapText="1"/>
    </xf>
    <xf numFmtId="0" fontId="36" fillId="0" borderId="11" xfId="122" applyFont="1" applyFill="1" applyBorder="1" applyAlignment="1">
      <alignment horizontal="right" wrapText="1"/>
    </xf>
    <xf numFmtId="0" fontId="36" fillId="0" borderId="0" xfId="70" applyFont="1" applyFill="1" applyAlignment="1">
      <alignment vertical="center" wrapText="1"/>
    </xf>
    <xf numFmtId="0" fontId="36" fillId="0" borderId="0" xfId="70" applyFont="1" applyFill="1" applyAlignment="1">
      <alignment horizontal="right" vertical="center" wrapText="1"/>
    </xf>
    <xf numFmtId="0" fontId="35" fillId="0" borderId="0" xfId="70" applyFont="1" applyFill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27" fillId="0" borderId="11" xfId="0" applyFont="1" applyFill="1" applyBorder="1" applyAlignment="1">
      <alignment horizontal="center" vertical="center" wrapText="1"/>
    </xf>
    <xf numFmtId="168" fontId="27" fillId="0" borderId="0" xfId="0" applyNumberFormat="1" applyFont="1" applyFill="1" applyAlignment="1"/>
    <xf numFmtId="0" fontId="27" fillId="0" borderId="12" xfId="0" applyFont="1" applyFill="1" applyBorder="1" applyAlignment="1">
      <alignment vertical="center" wrapText="1"/>
    </xf>
    <xf numFmtId="0" fontId="27" fillId="0" borderId="12" xfId="0" applyFont="1" applyFill="1" applyBorder="1" applyAlignment="1">
      <alignment horizontal="center" vertical="center" wrapText="1"/>
    </xf>
    <xf numFmtId="3" fontId="27" fillId="0" borderId="12" xfId="0" applyNumberFormat="1" applyFont="1" applyFill="1" applyBorder="1" applyAlignment="1"/>
    <xf numFmtId="0" fontId="17" fillId="0" borderId="0" xfId="0" applyFont="1" applyFill="1" applyAlignment="1">
      <alignment horizontal="center" vertical="center" wrapText="1"/>
    </xf>
    <xf numFmtId="168" fontId="17" fillId="0" borderId="0" xfId="0" applyNumberFormat="1" applyFont="1" applyFill="1" applyAlignment="1">
      <alignment horizontal="right"/>
    </xf>
    <xf numFmtId="0" fontId="17" fillId="0" borderId="11" xfId="0" applyFont="1" applyFill="1" applyBorder="1" applyAlignment="1">
      <alignment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3" fontId="27" fillId="0" borderId="0" xfId="0" applyNumberFormat="1" applyFont="1" applyFill="1" applyBorder="1" applyAlignment="1"/>
    <xf numFmtId="3" fontId="17" fillId="0" borderId="0" xfId="0" applyNumberFormat="1" applyFont="1" applyFill="1" applyBorder="1" applyAlignment="1"/>
    <xf numFmtId="0" fontId="35" fillId="0" borderId="12" xfId="70" applyFont="1" applyFill="1" applyBorder="1" applyAlignment="1">
      <alignment horizontal="center"/>
    </xf>
    <xf numFmtId="0" fontId="36" fillId="0" borderId="12" xfId="70" applyFont="1" applyFill="1" applyBorder="1" applyAlignment="1">
      <alignment horizontal="center"/>
    </xf>
    <xf numFmtId="0" fontId="36" fillId="0" borderId="9" xfId="70" applyFont="1" applyFill="1" applyBorder="1" applyAlignment="1">
      <alignment vertical="center"/>
    </xf>
    <xf numFmtId="4" fontId="27" fillId="0" borderId="9" xfId="0" applyNumberFormat="1" applyFont="1" applyFill="1" applyBorder="1" applyAlignment="1">
      <alignment horizontal="right" vertical="center"/>
    </xf>
    <xf numFmtId="0" fontId="27" fillId="0" borderId="10" xfId="0" applyFont="1" applyFill="1" applyBorder="1" applyAlignment="1">
      <alignment horizontal="left" wrapText="1"/>
    </xf>
    <xf numFmtId="0" fontId="27" fillId="0" borderId="10" xfId="0" applyFont="1" applyFill="1" applyBorder="1" applyAlignment="1">
      <alignment horizontal="center" wrapText="1"/>
    </xf>
    <xf numFmtId="0" fontId="27" fillId="0" borderId="11" xfId="0" applyFont="1" applyFill="1" applyBorder="1" applyAlignment="1">
      <alignment horizontal="left" wrapText="1"/>
    </xf>
    <xf numFmtId="0" fontId="27" fillId="0" borderId="11" xfId="0" applyFont="1" applyFill="1" applyBorder="1" applyAlignment="1">
      <alignment horizontal="center" wrapText="1"/>
    </xf>
    <xf numFmtId="0" fontId="27" fillId="0" borderId="0" xfId="0" applyFont="1" applyFill="1" applyBorder="1" applyAlignment="1">
      <alignment horizontal="justify" vertical="center" wrapText="1"/>
    </xf>
    <xf numFmtId="0" fontId="17" fillId="0" borderId="0" xfId="0" applyFont="1" applyFill="1" applyBorder="1" applyAlignment="1">
      <alignment horizontal="right" wrapText="1"/>
    </xf>
    <xf numFmtId="0" fontId="17" fillId="0" borderId="11" xfId="0" applyFont="1" applyFill="1" applyBorder="1" applyAlignment="1">
      <alignment vertical="top" wrapText="1"/>
    </xf>
    <xf numFmtId="0" fontId="27" fillId="0" borderId="0" xfId="0" applyFont="1" applyFill="1" applyAlignment="1">
      <alignment wrapText="1"/>
    </xf>
    <xf numFmtId="0" fontId="17" fillId="0" borderId="0" xfId="0" applyFont="1" applyFill="1" applyAlignment="1">
      <alignment vertical="top" wrapText="1"/>
    </xf>
    <xf numFmtId="0" fontId="27" fillId="0" borderId="0" xfId="0" applyFont="1" applyFill="1" applyBorder="1" applyAlignment="1">
      <alignment vertical="center" wrapText="1"/>
    </xf>
    <xf numFmtId="0" fontId="27" fillId="0" borderId="0" xfId="0" applyFont="1" applyFill="1" applyBorder="1" applyAlignment="1">
      <alignment horizontal="right" vertical="center" wrapText="1"/>
    </xf>
    <xf numFmtId="0" fontId="17" fillId="0" borderId="0" xfId="0" applyFont="1" applyFill="1" applyBorder="1" applyAlignment="1">
      <alignment horizontal="right" vertical="center" wrapText="1"/>
    </xf>
    <xf numFmtId="0" fontId="27" fillId="0" borderId="8" xfId="0" applyFont="1" applyFill="1" applyBorder="1" applyAlignment="1">
      <alignment vertical="center" wrapText="1"/>
    </xf>
    <xf numFmtId="0" fontId="27" fillId="0" borderId="8" xfId="0" applyFont="1" applyFill="1" applyBorder="1" applyAlignment="1">
      <alignment horizontal="right" vertical="center" wrapText="1"/>
    </xf>
    <xf numFmtId="168" fontId="27" fillId="0" borderId="8" xfId="0" applyNumberFormat="1" applyFont="1" applyFill="1" applyBorder="1" applyAlignment="1">
      <alignment vertical="center"/>
    </xf>
    <xf numFmtId="0" fontId="27" fillId="0" borderId="0" xfId="0" applyFont="1" applyFill="1" applyBorder="1" applyAlignment="1"/>
    <xf numFmtId="0" fontId="36" fillId="0" borderId="0" xfId="70" applyFont="1" applyFill="1" applyBorder="1" applyAlignment="1">
      <alignment horizontal="center" wrapText="1"/>
    </xf>
    <xf numFmtId="0" fontId="27" fillId="0" borderId="12" xfId="0" applyFont="1" applyFill="1" applyBorder="1" applyAlignment="1">
      <alignment wrapText="1"/>
    </xf>
    <xf numFmtId="3" fontId="27" fillId="0" borderId="12" xfId="0" applyNumberFormat="1" applyFont="1" applyFill="1" applyBorder="1" applyAlignment="1">
      <alignment horizontal="right" wrapText="1"/>
    </xf>
    <xf numFmtId="168" fontId="27" fillId="0" borderId="12" xfId="0" applyNumberFormat="1" applyFont="1" applyFill="1" applyBorder="1" applyAlignment="1">
      <alignment horizontal="right" wrapText="1"/>
    </xf>
    <xf numFmtId="3" fontId="17" fillId="0" borderId="0" xfId="0" applyNumberFormat="1" applyFont="1" applyFill="1" applyAlignment="1">
      <alignment horizontal="right" vertical="center" wrapText="1"/>
    </xf>
    <xf numFmtId="3" fontId="17" fillId="0" borderId="0" xfId="0" applyNumberFormat="1" applyFont="1" applyFill="1" applyBorder="1" applyAlignment="1">
      <alignment horizontal="right" vertical="center" wrapText="1"/>
    </xf>
    <xf numFmtId="168" fontId="17" fillId="0" borderId="11" xfId="0" applyNumberFormat="1" applyFont="1" applyFill="1" applyBorder="1" applyAlignment="1">
      <alignment horizontal="right"/>
    </xf>
    <xf numFmtId="3" fontId="27" fillId="0" borderId="0" xfId="0" applyNumberFormat="1" applyFont="1" applyFill="1" applyBorder="1" applyAlignment="1">
      <alignment horizontal="right" vertical="center" wrapText="1"/>
    </xf>
    <xf numFmtId="168" fontId="27" fillId="0" borderId="0" xfId="0" applyNumberFormat="1" applyFont="1" applyFill="1" applyBorder="1" applyAlignment="1">
      <alignment horizontal="right" vertical="center" wrapText="1"/>
    </xf>
    <xf numFmtId="0" fontId="27" fillId="0" borderId="11" xfId="0" applyFont="1" applyFill="1" applyBorder="1" applyAlignment="1">
      <alignment wrapText="1"/>
    </xf>
    <xf numFmtId="3" fontId="27" fillId="0" borderId="11" xfId="0" applyNumberFormat="1" applyFont="1" applyFill="1" applyBorder="1" applyAlignment="1">
      <alignment horizontal="right" wrapText="1"/>
    </xf>
    <xf numFmtId="168" fontId="27" fillId="0" borderId="11" xfId="0" applyNumberFormat="1" applyFont="1" applyFill="1" applyBorder="1" applyAlignment="1">
      <alignment horizontal="right" wrapText="1"/>
    </xf>
    <xf numFmtId="3" fontId="27" fillId="0" borderId="12" xfId="0" applyNumberFormat="1" applyFont="1" applyFill="1" applyBorder="1" applyAlignment="1">
      <alignment horizontal="right" vertical="center" wrapText="1"/>
    </xf>
    <xf numFmtId="168" fontId="27" fillId="0" borderId="12" xfId="0" applyNumberFormat="1" applyFont="1" applyFill="1" applyBorder="1" applyAlignment="1">
      <alignment horizontal="right" vertical="center" wrapText="1"/>
    </xf>
    <xf numFmtId="0" fontId="27" fillId="0" borderId="11" xfId="121" applyFont="1" applyFill="1" applyBorder="1" applyAlignment="1">
      <alignment horizontal="right" wrapText="1"/>
    </xf>
    <xf numFmtId="0" fontId="35" fillId="0" borderId="0" xfId="121" applyFont="1" applyFill="1" applyAlignment="1">
      <alignment horizontal="left" wrapText="1"/>
    </xf>
    <xf numFmtId="0" fontId="35" fillId="0" borderId="0" xfId="121" applyFont="1" applyFill="1" applyAlignment="1">
      <alignment horizontal="center" vertical="top" wrapText="1"/>
    </xf>
    <xf numFmtId="0" fontId="40" fillId="0" borderId="0" xfId="121" applyFont="1" applyFill="1" applyAlignment="1">
      <alignment horizontal="right" wrapText="1"/>
    </xf>
    <xf numFmtId="0" fontId="17" fillId="0" borderId="0" xfId="121" applyFont="1" applyFill="1" applyAlignment="1">
      <alignment horizontal="right" wrapText="1"/>
    </xf>
    <xf numFmtId="0" fontId="27" fillId="0" borderId="0" xfId="0" applyFont="1" applyFill="1" applyAlignment="1">
      <alignment horizontal="left" vertical="center" wrapText="1" indent="1"/>
    </xf>
    <xf numFmtId="168" fontId="27" fillId="0" borderId="0" xfId="0" applyNumberFormat="1" applyFont="1" applyFill="1" applyAlignment="1">
      <alignment vertical="center"/>
    </xf>
    <xf numFmtId="168" fontId="17" fillId="0" borderId="0" xfId="0" applyNumberFormat="1" applyFont="1" applyFill="1" applyAlignment="1">
      <alignment vertical="center"/>
    </xf>
    <xf numFmtId="168" fontId="17" fillId="0" borderId="0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horizontal="right" wrapText="1"/>
    </xf>
    <xf numFmtId="168" fontId="17" fillId="0" borderId="0" xfId="0" applyNumberFormat="1" applyFont="1" applyFill="1" applyBorder="1" applyAlignment="1">
      <alignment horizontal="right" wrapText="1"/>
    </xf>
    <xf numFmtId="0" fontId="17" fillId="0" borderId="0" xfId="0" applyFont="1" applyFill="1" applyAlignment="1">
      <alignment horizontal="left" wrapText="1" indent="1"/>
    </xf>
    <xf numFmtId="168" fontId="17" fillId="0" borderId="0" xfId="0" applyNumberFormat="1" applyFont="1" applyFill="1" applyAlignment="1">
      <alignment horizontal="right" wrapText="1"/>
    </xf>
    <xf numFmtId="0" fontId="17" fillId="0" borderId="11" xfId="0" applyFont="1" applyFill="1" applyBorder="1" applyAlignment="1">
      <alignment horizontal="left" vertical="center" wrapText="1" indent="1"/>
    </xf>
    <xf numFmtId="3" fontId="17" fillId="0" borderId="11" xfId="0" applyNumberFormat="1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left" vertical="center" wrapText="1" indent="1"/>
    </xf>
    <xf numFmtId="0" fontId="27" fillId="0" borderId="12" xfId="0" applyFont="1" applyFill="1" applyBorder="1" applyAlignment="1">
      <alignment horizontal="right" vertical="center" wrapText="1"/>
    </xf>
    <xf numFmtId="168" fontId="27" fillId="0" borderId="12" xfId="0" applyNumberFormat="1" applyFont="1" applyFill="1" applyBorder="1" applyAlignment="1">
      <alignment vertical="center"/>
    </xf>
    <xf numFmtId="3" fontId="27" fillId="0" borderId="11" xfId="0" applyNumberFormat="1" applyFont="1" applyFill="1" applyBorder="1" applyAlignment="1">
      <alignment horizontal="right" vertical="center" wrapText="1"/>
    </xf>
    <xf numFmtId="0" fontId="41" fillId="0" borderId="0" xfId="0" applyFont="1" applyFill="1" applyAlignment="1">
      <alignment vertical="center"/>
    </xf>
    <xf numFmtId="0" fontId="17" fillId="0" borderId="0" xfId="0" applyFont="1" applyFill="1" applyBorder="1" applyAlignment="1">
      <alignment horizontal="left" vertical="center" wrapText="1" indent="1"/>
    </xf>
    <xf numFmtId="0" fontId="27" fillId="0" borderId="11" xfId="0" applyFont="1" applyFill="1" applyBorder="1" applyAlignment="1">
      <alignment horizontal="left" wrapText="1"/>
    </xf>
    <xf numFmtId="0" fontId="27" fillId="0" borderId="11" xfId="0" applyFont="1" applyFill="1" applyBorder="1" applyAlignment="1">
      <alignment horizontal="left"/>
    </xf>
    <xf numFmtId="0" fontId="36" fillId="0" borderId="12" xfId="70" applyFont="1" applyFill="1" applyBorder="1" applyAlignment="1">
      <alignment horizontal="center" wrapText="1"/>
    </xf>
    <xf numFmtId="0" fontId="36" fillId="0" borderId="12" xfId="70" applyFont="1" applyFill="1" applyBorder="1" applyAlignment="1">
      <alignment horizontal="center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December%202017%20Financial%20Statem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6827040</v>
          </cell>
          <cell r="D5">
            <v>4675977</v>
          </cell>
        </row>
        <row r="19">
          <cell r="C19">
            <v>5184700</v>
          </cell>
          <cell r="D19">
            <v>4610175</v>
          </cell>
        </row>
        <row r="29">
          <cell r="C29">
            <v>12011740</v>
          </cell>
          <cell r="D29">
            <v>9286152</v>
          </cell>
        </row>
      </sheetData>
      <sheetData sheetId="1">
        <row r="5">
          <cell r="C5">
            <v>6049677</v>
          </cell>
          <cell r="D5">
            <v>4307860</v>
          </cell>
        </row>
        <row r="23">
          <cell r="C23">
            <v>2266204</v>
          </cell>
          <cell r="D23">
            <v>1814673</v>
          </cell>
        </row>
        <row r="34">
          <cell r="C34">
            <v>3695859</v>
          </cell>
          <cell r="D34">
            <v>3163619</v>
          </cell>
        </row>
        <row r="48">
          <cell r="C48">
            <v>12011740</v>
          </cell>
          <cell r="D48">
            <v>9286152</v>
          </cell>
        </row>
      </sheetData>
      <sheetData sheetId="2">
        <row r="9">
          <cell r="C9">
            <v>2637195</v>
          </cell>
          <cell r="D9">
            <v>2086062</v>
          </cell>
        </row>
        <row r="17">
          <cell r="C17">
            <v>1708174</v>
          </cell>
          <cell r="D17">
            <v>1111024</v>
          </cell>
        </row>
        <row r="22">
          <cell r="C22">
            <v>1705130</v>
          </cell>
          <cell r="D22">
            <v>1105183</v>
          </cell>
        </row>
        <row r="27">
          <cell r="C27">
            <v>1481161</v>
          </cell>
          <cell r="D27">
            <v>970171</v>
          </cell>
        </row>
        <row r="33">
          <cell r="C33">
            <v>1489983</v>
          </cell>
          <cell r="D33">
            <v>955308</v>
          </cell>
        </row>
      </sheetData>
      <sheetData sheetId="3">
        <row r="5">
          <cell r="C5">
            <v>1489983</v>
          </cell>
          <cell r="D5">
            <v>955308</v>
          </cell>
        </row>
        <row r="22">
          <cell r="C22">
            <v>-168195</v>
          </cell>
          <cell r="D22">
            <v>-188324</v>
          </cell>
        </row>
        <row r="24">
          <cell r="C24">
            <v>1321788</v>
          </cell>
          <cell r="D24">
            <v>766984</v>
          </cell>
        </row>
      </sheetData>
      <sheetData sheetId="4">
        <row r="4">
          <cell r="L4">
            <v>3059855</v>
          </cell>
        </row>
        <row r="6">
          <cell r="L6">
            <v>955308</v>
          </cell>
        </row>
        <row r="7">
          <cell r="L7">
            <v>-188324</v>
          </cell>
        </row>
        <row r="8">
          <cell r="L8">
            <v>766984</v>
          </cell>
        </row>
        <row r="9">
          <cell r="L9">
            <v>0</v>
          </cell>
        </row>
        <row r="10">
          <cell r="L10">
            <v>-663220</v>
          </cell>
        </row>
        <row r="11">
          <cell r="L11">
            <v>3163619</v>
          </cell>
        </row>
        <row r="13">
          <cell r="L13">
            <v>3163619</v>
          </cell>
        </row>
        <row r="15">
          <cell r="L15">
            <v>1489983</v>
          </cell>
        </row>
        <row r="16">
          <cell r="L16">
            <v>-168195</v>
          </cell>
        </row>
        <row r="17">
          <cell r="L17">
            <v>1321788</v>
          </cell>
        </row>
        <row r="18">
          <cell r="L18">
            <v>0</v>
          </cell>
        </row>
        <row r="19">
          <cell r="L19">
            <v>-789548</v>
          </cell>
        </row>
        <row r="20">
          <cell r="L20">
            <v>3695859</v>
          </cell>
        </row>
      </sheetData>
      <sheetData sheetId="5">
        <row r="5">
          <cell r="C5">
            <v>2158569</v>
          </cell>
          <cell r="D5">
            <v>1612405</v>
          </cell>
        </row>
        <row r="6">
          <cell r="C6">
            <v>1489983</v>
          </cell>
          <cell r="D6">
            <v>955308</v>
          </cell>
        </row>
        <row r="7">
          <cell r="C7">
            <v>1176370</v>
          </cell>
          <cell r="D7">
            <v>930238</v>
          </cell>
        </row>
        <row r="8">
          <cell r="C8">
            <v>473624</v>
          </cell>
          <cell r="D8">
            <v>456387</v>
          </cell>
        </row>
        <row r="9">
          <cell r="C9">
            <v>-1326</v>
          </cell>
          <cell r="D9">
            <v>903</v>
          </cell>
        </row>
        <row r="10">
          <cell r="C10">
            <v>115416</v>
          </cell>
          <cell r="D10">
            <v>36650</v>
          </cell>
        </row>
        <row r="11">
          <cell r="C11">
            <v>12706</v>
          </cell>
          <cell r="D11">
            <v>7372</v>
          </cell>
        </row>
        <row r="12">
          <cell r="C12">
            <v>188087</v>
          </cell>
          <cell r="D12">
            <v>155559</v>
          </cell>
        </row>
        <row r="13">
          <cell r="C13">
            <v>8041</v>
          </cell>
          <cell r="D13">
            <v>14267</v>
          </cell>
        </row>
        <row r="14">
          <cell r="C14">
            <v>-351</v>
          </cell>
          <cell r="D14">
            <v>-422</v>
          </cell>
        </row>
        <row r="15">
          <cell r="C15">
            <v>-74896</v>
          </cell>
          <cell r="D15">
            <v>-22587</v>
          </cell>
        </row>
        <row r="16">
          <cell r="C16">
            <v>42394</v>
          </cell>
          <cell r="D16">
            <v>40739</v>
          </cell>
        </row>
        <row r="17">
          <cell r="C17">
            <v>-8822</v>
          </cell>
          <cell r="D17">
            <v>14863</v>
          </cell>
        </row>
        <row r="18">
          <cell r="C18">
            <v>-139378</v>
          </cell>
          <cell r="D18">
            <v>-92716</v>
          </cell>
        </row>
        <row r="19">
          <cell r="C19">
            <v>177790</v>
          </cell>
          <cell r="D19">
            <v>118062</v>
          </cell>
        </row>
        <row r="20">
          <cell r="C20">
            <v>3395</v>
          </cell>
          <cell r="D20">
            <v>6263</v>
          </cell>
        </row>
        <row r="21">
          <cell r="C21">
            <v>379690</v>
          </cell>
          <cell r="D21">
            <v>194898</v>
          </cell>
        </row>
        <row r="23">
          <cell r="C23">
            <v>-332578</v>
          </cell>
          <cell r="D23">
            <v>-102135</v>
          </cell>
        </row>
        <row r="25">
          <cell r="C25">
            <v>-1213698</v>
          </cell>
          <cell r="D25">
            <v>-374652</v>
          </cell>
        </row>
        <row r="26">
          <cell r="C26">
            <v>-129440</v>
          </cell>
          <cell r="D26">
            <v>-77448</v>
          </cell>
        </row>
        <row r="27">
          <cell r="C27">
            <v>-42968</v>
          </cell>
          <cell r="D27">
            <v>-23885</v>
          </cell>
        </row>
        <row r="28">
          <cell r="C28">
            <v>1211171</v>
          </cell>
          <cell r="D28">
            <v>302813</v>
          </cell>
        </row>
        <row r="29">
          <cell r="C29">
            <v>-195396</v>
          </cell>
          <cell r="D29">
            <v>16439</v>
          </cell>
        </row>
        <row r="30">
          <cell r="C30">
            <v>37753</v>
          </cell>
          <cell r="D30">
            <v>54598</v>
          </cell>
        </row>
        <row r="32">
          <cell r="C32">
            <v>2333775</v>
          </cell>
          <cell r="D32">
            <v>1783411</v>
          </cell>
        </row>
        <row r="34">
          <cell r="C34">
            <v>-164923</v>
          </cell>
          <cell r="D34">
            <v>-118674</v>
          </cell>
        </row>
        <row r="35">
          <cell r="C35">
            <v>127813</v>
          </cell>
          <cell r="D35">
            <v>93596</v>
          </cell>
        </row>
        <row r="36">
          <cell r="C36">
            <v>-10442</v>
          </cell>
          <cell r="D36">
            <v>-14522</v>
          </cell>
        </row>
        <row r="37">
          <cell r="C37">
            <v>-116290</v>
          </cell>
          <cell r="D37">
            <v>-110259</v>
          </cell>
        </row>
        <row r="38">
          <cell r="C38">
            <v>-11364</v>
          </cell>
          <cell r="D38">
            <v>-21147</v>
          </cell>
        </row>
        <row r="40">
          <cell r="C40">
            <v>-938317</v>
          </cell>
          <cell r="D40">
            <v>-585715</v>
          </cell>
        </row>
        <row r="42">
          <cell r="C42">
            <v>571</v>
          </cell>
          <cell r="D42">
            <v>10425</v>
          </cell>
        </row>
        <row r="43">
          <cell r="C43">
            <v>-590897</v>
          </cell>
          <cell r="D43">
            <v>-419075</v>
          </cell>
        </row>
        <row r="44">
          <cell r="C44">
            <v>-215383</v>
          </cell>
          <cell r="D44">
            <v>-90710</v>
          </cell>
        </row>
        <row r="45">
          <cell r="C45">
            <v>-132959</v>
          </cell>
          <cell r="D45">
            <v>-86777</v>
          </cell>
        </row>
        <row r="46">
          <cell r="C46">
            <v>351</v>
          </cell>
          <cell r="D46">
            <v>422</v>
          </cell>
        </row>
        <row r="48">
          <cell r="C48">
            <v>-605875</v>
          </cell>
          <cell r="D48">
            <v>-818294</v>
          </cell>
        </row>
        <row r="50">
          <cell r="C50">
            <v>2304890</v>
          </cell>
          <cell r="D50">
            <v>1780922</v>
          </cell>
        </row>
        <row r="51">
          <cell r="C51">
            <v>-2141327</v>
          </cell>
          <cell r="D51">
            <v>-1911685</v>
          </cell>
        </row>
        <row r="52">
          <cell r="C52">
            <v>-789548</v>
          </cell>
          <cell r="D52">
            <v>-663220</v>
          </cell>
        </row>
        <row r="53">
          <cell r="C53">
            <v>-52251</v>
          </cell>
          <cell r="D53">
            <v>-46622</v>
          </cell>
        </row>
        <row r="54">
          <cell r="C54">
            <v>72361</v>
          </cell>
          <cell r="D54">
            <v>22311</v>
          </cell>
        </row>
        <row r="56">
          <cell r="C56">
            <v>614377</v>
          </cell>
          <cell r="D56">
            <v>208396</v>
          </cell>
        </row>
        <row r="58">
          <cell r="C58">
            <v>1188540</v>
          </cell>
          <cell r="D58">
            <v>980144</v>
          </cell>
        </row>
        <row r="60">
          <cell r="C60">
            <v>1802917</v>
          </cell>
          <cell r="D60">
            <v>1188540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showGridLines="0" view="pageBreakPreview" zoomScale="80" zoomScaleNormal="100" zoomScaleSheetLayoutView="80" workbookViewId="0">
      <selection sqref="A1:D1"/>
    </sheetView>
  </sheetViews>
  <sheetFormatPr defaultColWidth="9.140625" defaultRowHeight="12"/>
  <cols>
    <col min="1" max="1" width="50" style="9" customWidth="1"/>
    <col min="2" max="2" width="11" style="9" customWidth="1"/>
    <col min="3" max="3" width="21.42578125" style="9" customWidth="1"/>
    <col min="4" max="4" width="20.140625" style="9" customWidth="1"/>
    <col min="5" max="6" width="7.28515625" style="62" bestFit="1" customWidth="1"/>
    <col min="7" max="7" width="5.42578125" style="9" bestFit="1" customWidth="1"/>
    <col min="8" max="8" width="9.42578125" style="9" customWidth="1"/>
    <col min="9" max="9" width="9.28515625" style="9" customWidth="1"/>
    <col min="10" max="16384" width="9.140625" style="9"/>
  </cols>
  <sheetData>
    <row r="1" spans="1:12" ht="23.45" customHeight="1">
      <c r="A1" s="190" t="s">
        <v>143</v>
      </c>
      <c r="B1" s="190"/>
      <c r="C1" s="190"/>
      <c r="D1" s="190"/>
    </row>
    <row r="2" spans="1:12" ht="39" customHeight="1">
      <c r="A2" s="75"/>
      <c r="B2" s="76"/>
      <c r="C2" s="77" t="s">
        <v>163</v>
      </c>
      <c r="D2" s="77" t="s">
        <v>60</v>
      </c>
    </row>
    <row r="3" spans="1:12">
      <c r="A3" s="78" t="s">
        <v>133</v>
      </c>
      <c r="B3" s="79" t="s">
        <v>59</v>
      </c>
      <c r="C3" s="80">
        <v>43100</v>
      </c>
      <c r="D3" s="80">
        <v>42735</v>
      </c>
    </row>
    <row r="4" spans="1:12" ht="26.25" customHeight="1">
      <c r="A4" s="81" t="s">
        <v>6</v>
      </c>
      <c r="B4" s="82"/>
      <c r="C4" s="83"/>
      <c r="D4" s="83"/>
      <c r="E4" s="62" t="s">
        <v>146</v>
      </c>
      <c r="F4" s="62" t="s">
        <v>146</v>
      </c>
      <c r="G4"/>
      <c r="H4"/>
      <c r="I4"/>
    </row>
    <row r="5" spans="1:12" ht="21.75" customHeight="1">
      <c r="A5" s="84" t="s">
        <v>1</v>
      </c>
      <c r="B5" s="85"/>
      <c r="C5" s="86">
        <f>SUM(C7:C17)</f>
        <v>6827040</v>
      </c>
      <c r="D5" s="86">
        <f>SUM(D7:D17)</f>
        <v>4675977</v>
      </c>
      <c r="E5" s="62">
        <f>+C5-[1]Assets!C5</f>
        <v>0</v>
      </c>
      <c r="F5" s="62">
        <f>+D5-[1]Assets!D5</f>
        <v>0</v>
      </c>
      <c r="G5"/>
      <c r="H5" s="38"/>
      <c r="I5" s="38"/>
      <c r="J5" s="41"/>
      <c r="K5" s="41"/>
      <c r="L5" s="41"/>
    </row>
    <row r="6" spans="1:12" ht="12.75">
      <c r="A6" s="87"/>
      <c r="B6" s="88"/>
      <c r="C6" s="89"/>
      <c r="D6" s="1"/>
      <c r="G6"/>
      <c r="H6"/>
      <c r="I6"/>
      <c r="J6" s="41"/>
      <c r="K6" s="41"/>
      <c r="L6" s="41"/>
    </row>
    <row r="7" spans="1:12" ht="15" customHeight="1">
      <c r="A7" s="87" t="s">
        <v>24</v>
      </c>
      <c r="B7" s="88">
        <v>4</v>
      </c>
      <c r="C7" s="1">
        <v>1805945</v>
      </c>
      <c r="D7" s="1">
        <v>1189033</v>
      </c>
      <c r="G7"/>
      <c r="H7" s="40"/>
      <c r="I7" s="40"/>
      <c r="J7" s="41"/>
      <c r="K7" s="41"/>
      <c r="L7" s="41"/>
    </row>
    <row r="8" spans="1:12" ht="15" customHeight="1">
      <c r="A8" s="87" t="s">
        <v>7</v>
      </c>
      <c r="B8" s="88"/>
      <c r="C8" s="88"/>
      <c r="D8" s="88"/>
      <c r="G8"/>
      <c r="H8"/>
      <c r="I8"/>
      <c r="J8" s="41"/>
      <c r="K8" s="41"/>
      <c r="L8" s="41"/>
    </row>
    <row r="9" spans="1:12" ht="15" customHeight="1">
      <c r="A9" s="87" t="s">
        <v>25</v>
      </c>
      <c r="B9" s="88">
        <v>26</v>
      </c>
      <c r="C9" s="1">
        <v>2057267</v>
      </c>
      <c r="D9" s="1">
        <v>1362949</v>
      </c>
      <c r="G9"/>
      <c r="H9" s="40"/>
      <c r="I9" s="40"/>
      <c r="J9" s="41"/>
      <c r="K9" s="41"/>
      <c r="L9" s="41"/>
    </row>
    <row r="10" spans="1:12" ht="15" customHeight="1">
      <c r="A10" s="87" t="s">
        <v>38</v>
      </c>
      <c r="B10" s="88">
        <v>7</v>
      </c>
      <c r="C10" s="1">
        <v>1299746</v>
      </c>
      <c r="D10" s="1">
        <v>794771</v>
      </c>
      <c r="G10"/>
      <c r="H10" s="40"/>
      <c r="I10" s="40"/>
      <c r="J10" s="41"/>
      <c r="K10" s="41"/>
      <c r="L10" s="41"/>
    </row>
    <row r="11" spans="1:12" ht="15" customHeight="1">
      <c r="A11" s="87" t="s">
        <v>8</v>
      </c>
      <c r="B11" s="88"/>
      <c r="C11" s="88"/>
      <c r="D11" s="88"/>
      <c r="G11"/>
      <c r="H11"/>
      <c r="I11"/>
      <c r="J11" s="41"/>
      <c r="K11" s="41"/>
      <c r="L11" s="41"/>
    </row>
    <row r="12" spans="1:12" ht="15" customHeight="1">
      <c r="A12" s="87" t="s">
        <v>61</v>
      </c>
      <c r="B12" s="88">
        <v>8</v>
      </c>
      <c r="C12" s="1">
        <v>521</v>
      </c>
      <c r="D12" s="1">
        <v>504</v>
      </c>
      <c r="G12"/>
      <c r="H12" s="40"/>
      <c r="I12" s="39"/>
      <c r="J12" s="41"/>
      <c r="K12" s="41"/>
      <c r="L12" s="41"/>
    </row>
    <row r="13" spans="1:12" ht="15" customHeight="1">
      <c r="A13" s="87" t="s">
        <v>9</v>
      </c>
      <c r="B13" s="88">
        <v>9</v>
      </c>
      <c r="C13" s="1">
        <v>1152490</v>
      </c>
      <c r="D13" s="1">
        <v>1054426</v>
      </c>
      <c r="G13"/>
      <c r="H13" s="40"/>
      <c r="I13" s="40"/>
      <c r="J13" s="41"/>
      <c r="K13" s="41"/>
      <c r="L13" s="41"/>
    </row>
    <row r="14" spans="1:12" ht="15" customHeight="1">
      <c r="A14" s="87" t="s">
        <v>39</v>
      </c>
      <c r="B14" s="88">
        <v>12</v>
      </c>
      <c r="C14" s="1">
        <v>101979</v>
      </c>
      <c r="D14" s="1">
        <v>59011</v>
      </c>
      <c r="G14"/>
      <c r="H14" s="40"/>
      <c r="I14" s="40"/>
      <c r="J14" s="41"/>
      <c r="K14" s="41"/>
      <c r="L14" s="41"/>
    </row>
    <row r="15" spans="1:12" ht="15" customHeight="1">
      <c r="A15" s="87" t="s">
        <v>0</v>
      </c>
      <c r="B15" s="88">
        <v>16</v>
      </c>
      <c r="C15" s="1">
        <v>404561</v>
      </c>
      <c r="D15" s="1">
        <v>213526</v>
      </c>
      <c r="G15"/>
      <c r="H15" s="40"/>
      <c r="I15" s="40"/>
      <c r="J15" s="41"/>
      <c r="K15" s="41"/>
      <c r="L15" s="41"/>
    </row>
    <row r="16" spans="1:12" ht="15" customHeight="1">
      <c r="A16" s="9" t="s">
        <v>78</v>
      </c>
      <c r="B16" s="9">
        <v>24</v>
      </c>
      <c r="C16" s="1" t="s">
        <v>132</v>
      </c>
      <c r="D16" s="1">
        <v>1757</v>
      </c>
      <c r="G16"/>
      <c r="H16" s="42"/>
      <c r="I16" s="40"/>
      <c r="J16" s="41"/>
      <c r="K16" s="41"/>
      <c r="L16" s="41"/>
    </row>
    <row r="17" spans="1:12" ht="15" customHeight="1">
      <c r="A17" s="9" t="s">
        <v>144</v>
      </c>
      <c r="B17" s="9">
        <v>28</v>
      </c>
      <c r="C17" s="1">
        <v>4531</v>
      </c>
      <c r="D17" s="1" t="s">
        <v>132</v>
      </c>
      <c r="G17"/>
      <c r="H17" s="42"/>
      <c r="I17" s="40"/>
      <c r="J17" s="41"/>
      <c r="K17" s="41"/>
      <c r="L17" s="41"/>
    </row>
    <row r="18" spans="1:12" ht="12.75">
      <c r="A18" s="90"/>
      <c r="B18" s="91"/>
      <c r="C18" s="4"/>
      <c r="D18" s="5"/>
      <c r="E18" s="62" t="s">
        <v>146</v>
      </c>
      <c r="F18" s="62" t="s">
        <v>146</v>
      </c>
      <c r="G18"/>
      <c r="H18"/>
      <c r="I18"/>
      <c r="J18" s="41"/>
      <c r="K18" s="41"/>
      <c r="L18" s="41"/>
    </row>
    <row r="19" spans="1:12" ht="21.75" customHeight="1">
      <c r="A19" s="84" t="s">
        <v>2</v>
      </c>
      <c r="B19" s="85"/>
      <c r="C19" s="86">
        <f>SUM(C21:C27)</f>
        <v>5184700</v>
      </c>
      <c r="D19" s="86">
        <f>SUM(D21:D27)</f>
        <v>4610175</v>
      </c>
      <c r="E19" s="62">
        <f>+C19-[1]Assets!C19</f>
        <v>0</v>
      </c>
      <c r="F19" s="62">
        <f>+D19-[1]Assets!D19</f>
        <v>0</v>
      </c>
      <c r="G19"/>
      <c r="H19" s="38"/>
      <c r="I19" s="38"/>
      <c r="J19" s="41"/>
      <c r="K19" s="41"/>
      <c r="L19" s="41"/>
    </row>
    <row r="20" spans="1:12" ht="15" customHeight="1">
      <c r="A20" s="87"/>
      <c r="B20" s="88"/>
      <c r="C20" s="6"/>
      <c r="D20" s="3"/>
      <c r="G20"/>
      <c r="H20"/>
      <c r="I20"/>
      <c r="J20" s="41"/>
      <c r="K20" s="41"/>
      <c r="L20" s="41"/>
    </row>
    <row r="21" spans="1:12" ht="15" customHeight="1">
      <c r="A21" s="87" t="s">
        <v>10</v>
      </c>
      <c r="B21" s="9">
        <v>5</v>
      </c>
      <c r="C21" s="1">
        <v>17406</v>
      </c>
      <c r="D21" s="1">
        <v>18756</v>
      </c>
      <c r="G21"/>
      <c r="H21" s="40"/>
      <c r="I21" s="40"/>
      <c r="J21" s="41"/>
      <c r="K21" s="41"/>
      <c r="L21" s="41"/>
    </row>
    <row r="22" spans="1:12" ht="15" customHeight="1">
      <c r="A22" s="87" t="s">
        <v>7</v>
      </c>
      <c r="C22" s="88"/>
      <c r="G22"/>
      <c r="H22"/>
      <c r="I22"/>
      <c r="J22" s="41"/>
      <c r="K22" s="41"/>
      <c r="L22" s="41"/>
    </row>
    <row r="23" spans="1:12" ht="15" customHeight="1">
      <c r="A23" s="87" t="s">
        <v>38</v>
      </c>
      <c r="B23" s="9">
        <v>7</v>
      </c>
      <c r="C23" s="1">
        <v>3002</v>
      </c>
      <c r="D23" s="1">
        <v>1464</v>
      </c>
      <c r="G23"/>
      <c r="H23" s="40"/>
      <c r="I23" s="40"/>
      <c r="J23" s="41"/>
      <c r="K23" s="41"/>
      <c r="L23" s="41"/>
    </row>
    <row r="24" spans="1:12" ht="15" customHeight="1">
      <c r="A24" s="87" t="s">
        <v>11</v>
      </c>
      <c r="B24" s="9">
        <v>10</v>
      </c>
      <c r="C24" s="1">
        <v>3536220</v>
      </c>
      <c r="D24" s="1">
        <v>3302745</v>
      </c>
      <c r="G24"/>
      <c r="H24" s="40"/>
      <c r="I24" s="40"/>
      <c r="J24" s="41"/>
      <c r="K24" s="41"/>
      <c r="L24" s="41"/>
    </row>
    <row r="25" spans="1:12" ht="15" customHeight="1">
      <c r="A25" s="87" t="s">
        <v>26</v>
      </c>
      <c r="B25" s="9">
        <v>11</v>
      </c>
      <c r="C25" s="1">
        <v>690337</v>
      </c>
      <c r="D25" s="1">
        <v>552563</v>
      </c>
      <c r="G25"/>
      <c r="H25" s="40"/>
      <c r="I25" s="40"/>
      <c r="J25" s="41"/>
      <c r="K25" s="41"/>
      <c r="L25" s="41"/>
    </row>
    <row r="26" spans="1:12" ht="15" customHeight="1">
      <c r="A26" s="87" t="s">
        <v>39</v>
      </c>
      <c r="B26" s="9">
        <v>12</v>
      </c>
      <c r="C26" s="1">
        <v>311292</v>
      </c>
      <c r="D26" s="1">
        <v>178333</v>
      </c>
      <c r="G26"/>
      <c r="H26" s="40"/>
      <c r="I26" s="40"/>
      <c r="J26" s="41"/>
      <c r="K26" s="41"/>
      <c r="L26" s="41"/>
    </row>
    <row r="27" spans="1:12" ht="15" customHeight="1">
      <c r="A27" s="87" t="s">
        <v>72</v>
      </c>
      <c r="B27" s="9">
        <v>24</v>
      </c>
      <c r="C27" s="1">
        <v>626443</v>
      </c>
      <c r="D27" s="1">
        <v>556314</v>
      </c>
      <c r="G27"/>
      <c r="H27" s="40"/>
      <c r="I27" s="40"/>
      <c r="J27" s="41"/>
      <c r="K27" s="41"/>
      <c r="L27" s="41"/>
    </row>
    <row r="28" spans="1:12" ht="12.75">
      <c r="A28" s="90"/>
      <c r="B28" s="92"/>
      <c r="C28" s="93"/>
      <c r="D28" s="94"/>
      <c r="E28" s="62" t="s">
        <v>146</v>
      </c>
      <c r="F28" s="62" t="s">
        <v>146</v>
      </c>
      <c r="G28"/>
      <c r="H28"/>
      <c r="I28"/>
      <c r="J28" s="41"/>
      <c r="K28" s="41"/>
      <c r="L28" s="41"/>
    </row>
    <row r="29" spans="1:12" ht="22.5" customHeight="1" thickBot="1">
      <c r="A29" s="95" t="s">
        <v>12</v>
      </c>
      <c r="B29" s="96"/>
      <c r="C29" s="97">
        <f>+C5+C19</f>
        <v>12011740</v>
      </c>
      <c r="D29" s="97">
        <f>+D5+D19</f>
        <v>9286152</v>
      </c>
      <c r="E29" s="62">
        <f>+C29-[1]Assets!C29</f>
        <v>0</v>
      </c>
      <c r="F29" s="62">
        <f>+D29-[1]Assets!D29</f>
        <v>0</v>
      </c>
      <c r="G29"/>
      <c r="H29" s="38"/>
      <c r="I29" s="38"/>
      <c r="J29" s="41"/>
      <c r="K29" s="41"/>
      <c r="L29" s="41"/>
    </row>
    <row r="30" spans="1:12" ht="12.75" thickTop="1">
      <c r="C30" s="8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9"/>
  <sheetViews>
    <sheetView showGridLines="0" view="pageBreakPreview" zoomScale="85" zoomScaleNormal="90" zoomScaleSheetLayoutView="85" workbookViewId="0">
      <selection sqref="A1:D1"/>
    </sheetView>
  </sheetViews>
  <sheetFormatPr defaultRowHeight="12"/>
  <cols>
    <col min="1" max="1" width="50" style="10" customWidth="1"/>
    <col min="2" max="2" width="11" style="7" customWidth="1"/>
    <col min="3" max="3" width="21.5703125" style="7" customWidth="1"/>
    <col min="4" max="4" width="19.42578125" style="7" customWidth="1"/>
    <col min="5" max="6" width="7.140625" style="62" bestFit="1" customWidth="1"/>
    <col min="7" max="7" width="13" style="10" customWidth="1"/>
    <col min="8" max="241" width="9.140625" style="10"/>
    <col min="242" max="242" width="35.85546875" style="10" bestFit="1" customWidth="1"/>
    <col min="243" max="243" width="11" style="10" customWidth="1"/>
    <col min="244" max="245" width="15" style="10" customWidth="1"/>
    <col min="246" max="497" width="9.140625" style="10"/>
    <col min="498" max="498" width="35.85546875" style="10" bestFit="1" customWidth="1"/>
    <col min="499" max="499" width="11" style="10" customWidth="1"/>
    <col min="500" max="501" width="15" style="10" customWidth="1"/>
    <col min="502" max="753" width="9.140625" style="10"/>
    <col min="754" max="754" width="35.85546875" style="10" bestFit="1" customWidth="1"/>
    <col min="755" max="755" width="11" style="10" customWidth="1"/>
    <col min="756" max="757" width="15" style="10" customWidth="1"/>
    <col min="758" max="1009" width="9.140625" style="10"/>
    <col min="1010" max="1010" width="35.85546875" style="10" bestFit="1" customWidth="1"/>
    <col min="1011" max="1011" width="11" style="10" customWidth="1"/>
    <col min="1012" max="1013" width="15" style="10" customWidth="1"/>
    <col min="1014" max="1265" width="9.140625" style="10"/>
    <col min="1266" max="1266" width="35.85546875" style="10" bestFit="1" customWidth="1"/>
    <col min="1267" max="1267" width="11" style="10" customWidth="1"/>
    <col min="1268" max="1269" width="15" style="10" customWidth="1"/>
    <col min="1270" max="1521" width="9.140625" style="10"/>
    <col min="1522" max="1522" width="35.85546875" style="10" bestFit="1" customWidth="1"/>
    <col min="1523" max="1523" width="11" style="10" customWidth="1"/>
    <col min="1524" max="1525" width="15" style="10" customWidth="1"/>
    <col min="1526" max="1777" width="9.140625" style="10"/>
    <col min="1778" max="1778" width="35.85546875" style="10" bestFit="1" customWidth="1"/>
    <col min="1779" max="1779" width="11" style="10" customWidth="1"/>
    <col min="1780" max="1781" width="15" style="10" customWidth="1"/>
    <col min="1782" max="2033" width="9.140625" style="10"/>
    <col min="2034" max="2034" width="35.85546875" style="10" bestFit="1" customWidth="1"/>
    <col min="2035" max="2035" width="11" style="10" customWidth="1"/>
    <col min="2036" max="2037" width="15" style="10" customWidth="1"/>
    <col min="2038" max="2289" width="9.140625" style="10"/>
    <col min="2290" max="2290" width="35.85546875" style="10" bestFit="1" customWidth="1"/>
    <col min="2291" max="2291" width="11" style="10" customWidth="1"/>
    <col min="2292" max="2293" width="15" style="10" customWidth="1"/>
    <col min="2294" max="2545" width="9.140625" style="10"/>
    <col min="2546" max="2546" width="35.85546875" style="10" bestFit="1" customWidth="1"/>
    <col min="2547" max="2547" width="11" style="10" customWidth="1"/>
    <col min="2548" max="2549" width="15" style="10" customWidth="1"/>
    <col min="2550" max="2801" width="9.140625" style="10"/>
    <col min="2802" max="2802" width="35.85546875" style="10" bestFit="1" customWidth="1"/>
    <col min="2803" max="2803" width="11" style="10" customWidth="1"/>
    <col min="2804" max="2805" width="15" style="10" customWidth="1"/>
    <col min="2806" max="3057" width="9.140625" style="10"/>
    <col min="3058" max="3058" width="35.85546875" style="10" bestFit="1" customWidth="1"/>
    <col min="3059" max="3059" width="11" style="10" customWidth="1"/>
    <col min="3060" max="3061" width="15" style="10" customWidth="1"/>
    <col min="3062" max="3313" width="9.140625" style="10"/>
    <col min="3314" max="3314" width="35.85546875" style="10" bestFit="1" customWidth="1"/>
    <col min="3315" max="3315" width="11" style="10" customWidth="1"/>
    <col min="3316" max="3317" width="15" style="10" customWidth="1"/>
    <col min="3318" max="3569" width="9.140625" style="10"/>
    <col min="3570" max="3570" width="35.85546875" style="10" bestFit="1" customWidth="1"/>
    <col min="3571" max="3571" width="11" style="10" customWidth="1"/>
    <col min="3572" max="3573" width="15" style="10" customWidth="1"/>
    <col min="3574" max="3825" width="9.140625" style="10"/>
    <col min="3826" max="3826" width="35.85546875" style="10" bestFit="1" customWidth="1"/>
    <col min="3827" max="3827" width="11" style="10" customWidth="1"/>
    <col min="3828" max="3829" width="15" style="10" customWidth="1"/>
    <col min="3830" max="4081" width="9.140625" style="10"/>
    <col min="4082" max="4082" width="35.85546875" style="10" bestFit="1" customWidth="1"/>
    <col min="4083" max="4083" width="11" style="10" customWidth="1"/>
    <col min="4084" max="4085" width="15" style="10" customWidth="1"/>
    <col min="4086" max="4337" width="9.140625" style="10"/>
    <col min="4338" max="4338" width="35.85546875" style="10" bestFit="1" customWidth="1"/>
    <col min="4339" max="4339" width="11" style="10" customWidth="1"/>
    <col min="4340" max="4341" width="15" style="10" customWidth="1"/>
    <col min="4342" max="4593" width="9.140625" style="10"/>
    <col min="4594" max="4594" width="35.85546875" style="10" bestFit="1" customWidth="1"/>
    <col min="4595" max="4595" width="11" style="10" customWidth="1"/>
    <col min="4596" max="4597" width="15" style="10" customWidth="1"/>
    <col min="4598" max="4849" width="9.140625" style="10"/>
    <col min="4850" max="4850" width="35.85546875" style="10" bestFit="1" customWidth="1"/>
    <col min="4851" max="4851" width="11" style="10" customWidth="1"/>
    <col min="4852" max="4853" width="15" style="10" customWidth="1"/>
    <col min="4854" max="5105" width="9.140625" style="10"/>
    <col min="5106" max="5106" width="35.85546875" style="10" bestFit="1" customWidth="1"/>
    <col min="5107" max="5107" width="11" style="10" customWidth="1"/>
    <col min="5108" max="5109" width="15" style="10" customWidth="1"/>
    <col min="5110" max="5361" width="9.140625" style="10"/>
    <col min="5362" max="5362" width="35.85546875" style="10" bestFit="1" customWidth="1"/>
    <col min="5363" max="5363" width="11" style="10" customWidth="1"/>
    <col min="5364" max="5365" width="15" style="10" customWidth="1"/>
    <col min="5366" max="5617" width="9.140625" style="10"/>
    <col min="5618" max="5618" width="35.85546875" style="10" bestFit="1" customWidth="1"/>
    <col min="5619" max="5619" width="11" style="10" customWidth="1"/>
    <col min="5620" max="5621" width="15" style="10" customWidth="1"/>
    <col min="5622" max="5873" width="9.140625" style="10"/>
    <col min="5874" max="5874" width="35.85546875" style="10" bestFit="1" customWidth="1"/>
    <col min="5875" max="5875" width="11" style="10" customWidth="1"/>
    <col min="5876" max="5877" width="15" style="10" customWidth="1"/>
    <col min="5878" max="6129" width="9.140625" style="10"/>
    <col min="6130" max="6130" width="35.85546875" style="10" bestFit="1" customWidth="1"/>
    <col min="6131" max="6131" width="11" style="10" customWidth="1"/>
    <col min="6132" max="6133" width="15" style="10" customWidth="1"/>
    <col min="6134" max="6385" width="9.140625" style="10"/>
    <col min="6386" max="6386" width="35.85546875" style="10" bestFit="1" customWidth="1"/>
    <col min="6387" max="6387" width="11" style="10" customWidth="1"/>
    <col min="6388" max="6389" width="15" style="10" customWidth="1"/>
    <col min="6390" max="6641" width="9.140625" style="10"/>
    <col min="6642" max="6642" width="35.85546875" style="10" bestFit="1" customWidth="1"/>
    <col min="6643" max="6643" width="11" style="10" customWidth="1"/>
    <col min="6644" max="6645" width="15" style="10" customWidth="1"/>
    <col min="6646" max="6897" width="9.140625" style="10"/>
    <col min="6898" max="6898" width="35.85546875" style="10" bestFit="1" customWidth="1"/>
    <col min="6899" max="6899" width="11" style="10" customWidth="1"/>
    <col min="6900" max="6901" width="15" style="10" customWidth="1"/>
    <col min="6902" max="7153" width="9.140625" style="10"/>
    <col min="7154" max="7154" width="35.85546875" style="10" bestFit="1" customWidth="1"/>
    <col min="7155" max="7155" width="11" style="10" customWidth="1"/>
    <col min="7156" max="7157" width="15" style="10" customWidth="1"/>
    <col min="7158" max="7409" width="9.140625" style="10"/>
    <col min="7410" max="7410" width="35.85546875" style="10" bestFit="1" customWidth="1"/>
    <col min="7411" max="7411" width="11" style="10" customWidth="1"/>
    <col min="7412" max="7413" width="15" style="10" customWidth="1"/>
    <col min="7414" max="7665" width="9.140625" style="10"/>
    <col min="7666" max="7666" width="35.85546875" style="10" bestFit="1" customWidth="1"/>
    <col min="7667" max="7667" width="11" style="10" customWidth="1"/>
    <col min="7668" max="7669" width="15" style="10" customWidth="1"/>
    <col min="7670" max="7921" width="9.140625" style="10"/>
    <col min="7922" max="7922" width="35.85546875" style="10" bestFit="1" customWidth="1"/>
    <col min="7923" max="7923" width="11" style="10" customWidth="1"/>
    <col min="7924" max="7925" width="15" style="10" customWidth="1"/>
    <col min="7926" max="8177" width="9.140625" style="10"/>
    <col min="8178" max="8178" width="35.85546875" style="10" bestFit="1" customWidth="1"/>
    <col min="8179" max="8179" width="11" style="10" customWidth="1"/>
    <col min="8180" max="8181" width="15" style="10" customWidth="1"/>
    <col min="8182" max="8433" width="9.140625" style="10"/>
    <col min="8434" max="8434" width="35.85546875" style="10" bestFit="1" customWidth="1"/>
    <col min="8435" max="8435" width="11" style="10" customWidth="1"/>
    <col min="8436" max="8437" width="15" style="10" customWidth="1"/>
    <col min="8438" max="8689" width="9.140625" style="10"/>
    <col min="8690" max="8690" width="35.85546875" style="10" bestFit="1" customWidth="1"/>
    <col min="8691" max="8691" width="11" style="10" customWidth="1"/>
    <col min="8692" max="8693" width="15" style="10" customWidth="1"/>
    <col min="8694" max="8945" width="9.140625" style="10"/>
    <col min="8946" max="8946" width="35.85546875" style="10" bestFit="1" customWidth="1"/>
    <col min="8947" max="8947" width="11" style="10" customWidth="1"/>
    <col min="8948" max="8949" width="15" style="10" customWidth="1"/>
    <col min="8950" max="9201" width="9.140625" style="10"/>
    <col min="9202" max="9202" width="35.85546875" style="10" bestFit="1" customWidth="1"/>
    <col min="9203" max="9203" width="11" style="10" customWidth="1"/>
    <col min="9204" max="9205" width="15" style="10" customWidth="1"/>
    <col min="9206" max="9457" width="9.140625" style="10"/>
    <col min="9458" max="9458" width="35.85546875" style="10" bestFit="1" customWidth="1"/>
    <col min="9459" max="9459" width="11" style="10" customWidth="1"/>
    <col min="9460" max="9461" width="15" style="10" customWidth="1"/>
    <col min="9462" max="9713" width="9.140625" style="10"/>
    <col min="9714" max="9714" width="35.85546875" style="10" bestFit="1" customWidth="1"/>
    <col min="9715" max="9715" width="11" style="10" customWidth="1"/>
    <col min="9716" max="9717" width="15" style="10" customWidth="1"/>
    <col min="9718" max="9969" width="9.140625" style="10"/>
    <col min="9970" max="9970" width="35.85546875" style="10" bestFit="1" customWidth="1"/>
    <col min="9971" max="9971" width="11" style="10" customWidth="1"/>
    <col min="9972" max="9973" width="15" style="10" customWidth="1"/>
    <col min="9974" max="10225" width="9.140625" style="10"/>
    <col min="10226" max="10226" width="35.85546875" style="10" bestFit="1" customWidth="1"/>
    <col min="10227" max="10227" width="11" style="10" customWidth="1"/>
    <col min="10228" max="10229" width="15" style="10" customWidth="1"/>
    <col min="10230" max="10481" width="9.140625" style="10"/>
    <col min="10482" max="10482" width="35.85546875" style="10" bestFit="1" customWidth="1"/>
    <col min="10483" max="10483" width="11" style="10" customWidth="1"/>
    <col min="10484" max="10485" width="15" style="10" customWidth="1"/>
    <col min="10486" max="10737" width="9.140625" style="10"/>
    <col min="10738" max="10738" width="35.85546875" style="10" bestFit="1" customWidth="1"/>
    <col min="10739" max="10739" width="11" style="10" customWidth="1"/>
    <col min="10740" max="10741" width="15" style="10" customWidth="1"/>
    <col min="10742" max="10993" width="9.140625" style="10"/>
    <col min="10994" max="10994" width="35.85546875" style="10" bestFit="1" customWidth="1"/>
    <col min="10995" max="10995" width="11" style="10" customWidth="1"/>
    <col min="10996" max="10997" width="15" style="10" customWidth="1"/>
    <col min="10998" max="11249" width="9.140625" style="10"/>
    <col min="11250" max="11250" width="35.85546875" style="10" bestFit="1" customWidth="1"/>
    <col min="11251" max="11251" width="11" style="10" customWidth="1"/>
    <col min="11252" max="11253" width="15" style="10" customWidth="1"/>
    <col min="11254" max="11505" width="9.140625" style="10"/>
    <col min="11506" max="11506" width="35.85546875" style="10" bestFit="1" customWidth="1"/>
    <col min="11507" max="11507" width="11" style="10" customWidth="1"/>
    <col min="11508" max="11509" width="15" style="10" customWidth="1"/>
    <col min="11510" max="11761" width="9.140625" style="10"/>
    <col min="11762" max="11762" width="35.85546875" style="10" bestFit="1" customWidth="1"/>
    <col min="11763" max="11763" width="11" style="10" customWidth="1"/>
    <col min="11764" max="11765" width="15" style="10" customWidth="1"/>
    <col min="11766" max="12017" width="9.140625" style="10"/>
    <col min="12018" max="12018" width="35.85546875" style="10" bestFit="1" customWidth="1"/>
    <col min="12019" max="12019" width="11" style="10" customWidth="1"/>
    <col min="12020" max="12021" width="15" style="10" customWidth="1"/>
    <col min="12022" max="12273" width="9.140625" style="10"/>
    <col min="12274" max="12274" width="35.85546875" style="10" bestFit="1" customWidth="1"/>
    <col min="12275" max="12275" width="11" style="10" customWidth="1"/>
    <col min="12276" max="12277" width="15" style="10" customWidth="1"/>
    <col min="12278" max="12529" width="9.140625" style="10"/>
    <col min="12530" max="12530" width="35.85546875" style="10" bestFit="1" customWidth="1"/>
    <col min="12531" max="12531" width="11" style="10" customWidth="1"/>
    <col min="12532" max="12533" width="15" style="10" customWidth="1"/>
    <col min="12534" max="12785" width="9.140625" style="10"/>
    <col min="12786" max="12786" width="35.85546875" style="10" bestFit="1" customWidth="1"/>
    <col min="12787" max="12787" width="11" style="10" customWidth="1"/>
    <col min="12788" max="12789" width="15" style="10" customWidth="1"/>
    <col min="12790" max="13041" width="9.140625" style="10"/>
    <col min="13042" max="13042" width="35.85546875" style="10" bestFit="1" customWidth="1"/>
    <col min="13043" max="13043" width="11" style="10" customWidth="1"/>
    <col min="13044" max="13045" width="15" style="10" customWidth="1"/>
    <col min="13046" max="13297" width="9.140625" style="10"/>
    <col min="13298" max="13298" width="35.85546875" style="10" bestFit="1" customWidth="1"/>
    <col min="13299" max="13299" width="11" style="10" customWidth="1"/>
    <col min="13300" max="13301" width="15" style="10" customWidth="1"/>
    <col min="13302" max="13553" width="9.140625" style="10"/>
    <col min="13554" max="13554" width="35.85546875" style="10" bestFit="1" customWidth="1"/>
    <col min="13555" max="13555" width="11" style="10" customWidth="1"/>
    <col min="13556" max="13557" width="15" style="10" customWidth="1"/>
    <col min="13558" max="13809" width="9.140625" style="10"/>
    <col min="13810" max="13810" width="35.85546875" style="10" bestFit="1" customWidth="1"/>
    <col min="13811" max="13811" width="11" style="10" customWidth="1"/>
    <col min="13812" max="13813" width="15" style="10" customWidth="1"/>
    <col min="13814" max="14065" width="9.140625" style="10"/>
    <col min="14066" max="14066" width="35.85546875" style="10" bestFit="1" customWidth="1"/>
    <col min="14067" max="14067" width="11" style="10" customWidth="1"/>
    <col min="14068" max="14069" width="15" style="10" customWidth="1"/>
    <col min="14070" max="14321" width="9.140625" style="10"/>
    <col min="14322" max="14322" width="35.85546875" style="10" bestFit="1" customWidth="1"/>
    <col min="14323" max="14323" width="11" style="10" customWidth="1"/>
    <col min="14324" max="14325" width="15" style="10" customWidth="1"/>
    <col min="14326" max="14577" width="9.140625" style="10"/>
    <col min="14578" max="14578" width="35.85546875" style="10" bestFit="1" customWidth="1"/>
    <col min="14579" max="14579" width="11" style="10" customWidth="1"/>
    <col min="14580" max="14581" width="15" style="10" customWidth="1"/>
    <col min="14582" max="14833" width="9.140625" style="10"/>
    <col min="14834" max="14834" width="35.85546875" style="10" bestFit="1" customWidth="1"/>
    <col min="14835" max="14835" width="11" style="10" customWidth="1"/>
    <col min="14836" max="14837" width="15" style="10" customWidth="1"/>
    <col min="14838" max="15089" width="9.140625" style="10"/>
    <col min="15090" max="15090" width="35.85546875" style="10" bestFit="1" customWidth="1"/>
    <col min="15091" max="15091" width="11" style="10" customWidth="1"/>
    <col min="15092" max="15093" width="15" style="10" customWidth="1"/>
    <col min="15094" max="15345" width="9.140625" style="10"/>
    <col min="15346" max="15346" width="35.85546875" style="10" bestFit="1" customWidth="1"/>
    <col min="15347" max="15347" width="11" style="10" customWidth="1"/>
    <col min="15348" max="15349" width="15" style="10" customWidth="1"/>
    <col min="15350" max="15601" width="9.140625" style="10"/>
    <col min="15602" max="15602" width="35.85546875" style="10" bestFit="1" customWidth="1"/>
    <col min="15603" max="15603" width="11" style="10" customWidth="1"/>
    <col min="15604" max="15605" width="15" style="10" customWidth="1"/>
    <col min="15606" max="15857" width="9.140625" style="10"/>
    <col min="15858" max="15858" width="35.85546875" style="10" bestFit="1" customWidth="1"/>
    <col min="15859" max="15859" width="11" style="10" customWidth="1"/>
    <col min="15860" max="15861" width="15" style="10" customWidth="1"/>
    <col min="15862" max="16113" width="9.140625" style="10"/>
    <col min="16114" max="16114" width="35.85546875" style="10" bestFit="1" customWidth="1"/>
    <col min="16115" max="16115" width="11" style="10" customWidth="1"/>
    <col min="16116" max="16117" width="15" style="10" customWidth="1"/>
    <col min="16118" max="16384" width="9.140625" style="10"/>
  </cols>
  <sheetData>
    <row r="1" spans="1:6" ht="23.45" customHeight="1">
      <c r="A1" s="190" t="str">
        <f>+Varlıklar!A1</f>
        <v>Ford Otomotiv Sanayi A.Ş. 31 Aralık 2017 ve 31 Aralık 2016 tarihleri itibarıyla finansal durum tabloları</v>
      </c>
      <c r="B1" s="190"/>
      <c r="C1" s="190"/>
      <c r="D1" s="190"/>
    </row>
    <row r="2" spans="1:6" s="9" customFormat="1" ht="39" customHeight="1">
      <c r="B2" s="76"/>
      <c r="C2" s="77" t="str">
        <f>+Varlıklar!C2</f>
        <v>Cari dönem 
bağımsız denetimden geçmiş</v>
      </c>
      <c r="D2" s="77" t="str">
        <f>+Varlıklar!D2</f>
        <v>Geçmiş dönem bağımsız denetimden geçmiş</v>
      </c>
      <c r="E2" s="62"/>
      <c r="F2" s="62"/>
    </row>
    <row r="3" spans="1:6">
      <c r="A3" s="78" t="s">
        <v>133</v>
      </c>
      <c r="B3" s="79" t="s">
        <v>59</v>
      </c>
      <c r="C3" s="80">
        <f>+Varlıklar!C3</f>
        <v>43100</v>
      </c>
      <c r="D3" s="80">
        <f>+Varlıklar!D3</f>
        <v>42735</v>
      </c>
    </row>
    <row r="4" spans="1:6" ht="24.75" customHeight="1">
      <c r="A4" s="81" t="s">
        <v>13</v>
      </c>
      <c r="B4" s="88"/>
      <c r="C4" s="89"/>
      <c r="D4" s="88"/>
      <c r="E4" s="62" t="s">
        <v>146</v>
      </c>
      <c r="F4" s="62" t="s">
        <v>146</v>
      </c>
    </row>
    <row r="5" spans="1:6" ht="24.75" customHeight="1">
      <c r="A5" s="84" t="s">
        <v>14</v>
      </c>
      <c r="B5" s="85"/>
      <c r="C5" s="86">
        <f>SUM(C8:C21)</f>
        <v>6049677</v>
      </c>
      <c r="D5" s="86">
        <f>SUM(D8:D21)</f>
        <v>4307860</v>
      </c>
      <c r="E5" s="62">
        <f>+C5-[1]Liabilities!C5</f>
        <v>0</v>
      </c>
      <c r="F5" s="62">
        <f>+D5-[1]Liabilities!D5</f>
        <v>0</v>
      </c>
    </row>
    <row r="6" spans="1:6">
      <c r="A6" s="87"/>
      <c r="B6" s="98"/>
      <c r="C6" s="99"/>
      <c r="D6" s="100"/>
      <c r="F6" s="63"/>
    </row>
    <row r="7" spans="1:6">
      <c r="A7" s="87" t="s">
        <v>40</v>
      </c>
      <c r="B7" s="88"/>
      <c r="C7" s="101"/>
      <c r="D7" s="1"/>
      <c r="F7" s="63"/>
    </row>
    <row r="8" spans="1:6">
      <c r="A8" s="102" t="s">
        <v>41</v>
      </c>
      <c r="B8" s="88">
        <v>6</v>
      </c>
      <c r="C8" s="1">
        <v>1061621</v>
      </c>
      <c r="D8" s="1">
        <v>771572</v>
      </c>
      <c r="F8" s="63"/>
    </row>
    <row r="9" spans="1:6">
      <c r="A9" s="87" t="s">
        <v>47</v>
      </c>
      <c r="B9" s="88"/>
      <c r="C9" s="88"/>
      <c r="D9" s="88"/>
      <c r="F9" s="63"/>
    </row>
    <row r="10" spans="1:6">
      <c r="A10" s="103" t="s">
        <v>41</v>
      </c>
      <c r="B10" s="88">
        <v>6</v>
      </c>
      <c r="C10" s="1">
        <v>722259</v>
      </c>
      <c r="D10" s="1">
        <v>576703</v>
      </c>
      <c r="F10" s="63"/>
    </row>
    <row r="11" spans="1:6">
      <c r="A11" s="87" t="s">
        <v>15</v>
      </c>
      <c r="B11" s="88"/>
      <c r="C11" s="88"/>
      <c r="D11" s="88"/>
      <c r="F11" s="63"/>
    </row>
    <row r="12" spans="1:6">
      <c r="A12" s="103" t="s">
        <v>27</v>
      </c>
      <c r="B12" s="88">
        <v>26</v>
      </c>
      <c r="C12" s="1">
        <v>895559</v>
      </c>
      <c r="D12" s="1">
        <v>794183</v>
      </c>
      <c r="F12" s="63"/>
    </row>
    <row r="13" spans="1:6">
      <c r="A13" s="103" t="s">
        <v>42</v>
      </c>
      <c r="B13" s="88">
        <v>7</v>
      </c>
      <c r="C13" s="1">
        <v>2921390</v>
      </c>
      <c r="D13" s="1">
        <v>1823160</v>
      </c>
      <c r="F13" s="63"/>
    </row>
    <row r="14" spans="1:6">
      <c r="A14" s="87" t="s">
        <v>16</v>
      </c>
      <c r="B14" s="88"/>
      <c r="C14" s="88"/>
      <c r="D14" s="88"/>
      <c r="F14" s="63"/>
    </row>
    <row r="15" spans="1:6">
      <c r="A15" s="103" t="s">
        <v>18</v>
      </c>
      <c r="B15" s="88">
        <v>26</v>
      </c>
      <c r="C15" s="1">
        <v>31438</v>
      </c>
      <c r="D15" s="1">
        <v>18763</v>
      </c>
      <c r="F15" s="63"/>
    </row>
    <row r="16" spans="1:6">
      <c r="A16" s="103" t="s">
        <v>48</v>
      </c>
      <c r="B16" s="88">
        <v>8</v>
      </c>
      <c r="C16" s="1">
        <v>56385</v>
      </c>
      <c r="D16" s="1">
        <v>76129</v>
      </c>
      <c r="F16" s="63"/>
    </row>
    <row r="17" spans="1:7">
      <c r="A17" s="87" t="s">
        <v>58</v>
      </c>
      <c r="B17" s="88">
        <v>30</v>
      </c>
      <c r="C17" s="1">
        <v>10929</v>
      </c>
      <c r="D17" s="1">
        <v>8811</v>
      </c>
      <c r="F17" s="63"/>
    </row>
    <row r="18" spans="1:7">
      <c r="A18" s="87" t="s">
        <v>55</v>
      </c>
      <c r="B18" s="88"/>
      <c r="C18" s="88"/>
      <c r="D18" s="88"/>
      <c r="F18" s="63"/>
    </row>
    <row r="19" spans="1:7">
      <c r="A19" s="87" t="s">
        <v>57</v>
      </c>
      <c r="B19" s="88">
        <v>13</v>
      </c>
      <c r="C19" s="1">
        <v>159614</v>
      </c>
      <c r="D19" s="1">
        <v>136240</v>
      </c>
      <c r="F19" s="63"/>
    </row>
    <row r="20" spans="1:7" s="11" customFormat="1">
      <c r="A20" s="87" t="s">
        <v>49</v>
      </c>
      <c r="B20" s="88">
        <v>15</v>
      </c>
      <c r="C20" s="1">
        <v>184092</v>
      </c>
      <c r="D20" s="1">
        <v>102299</v>
      </c>
      <c r="E20" s="62"/>
      <c r="F20" s="63"/>
      <c r="G20" s="10"/>
    </row>
    <row r="21" spans="1:7" s="11" customFormat="1">
      <c r="A21" s="87" t="s">
        <v>135</v>
      </c>
      <c r="B21" s="88">
        <v>24</v>
      </c>
      <c r="C21" s="1">
        <v>6390</v>
      </c>
      <c r="D21" s="1" t="s">
        <v>132</v>
      </c>
      <c r="E21" s="62"/>
      <c r="F21" s="63"/>
      <c r="G21" s="10"/>
    </row>
    <row r="22" spans="1:7">
      <c r="A22" s="104"/>
      <c r="B22" s="104"/>
      <c r="C22" s="104"/>
      <c r="D22" s="104"/>
      <c r="E22" s="62" t="s">
        <v>146</v>
      </c>
      <c r="F22" s="62" t="s">
        <v>146</v>
      </c>
    </row>
    <row r="23" spans="1:7" ht="24.75" customHeight="1">
      <c r="A23" s="84" t="s">
        <v>17</v>
      </c>
      <c r="B23" s="85"/>
      <c r="C23" s="86">
        <f>SUM(C26:C32)</f>
        <v>2266204</v>
      </c>
      <c r="D23" s="86">
        <f>SUM(D26:D32)</f>
        <v>1814673</v>
      </c>
      <c r="E23" s="62">
        <f>+C23-[1]Liabilities!C23</f>
        <v>0</v>
      </c>
      <c r="F23" s="62">
        <f>+D23-[1]Liabilities!D23</f>
        <v>0</v>
      </c>
    </row>
    <row r="24" spans="1:7">
      <c r="A24" s="87"/>
      <c r="B24" s="98"/>
      <c r="C24" s="99"/>
      <c r="D24" s="100"/>
      <c r="F24" s="63"/>
    </row>
    <row r="25" spans="1:7">
      <c r="A25" s="87" t="s">
        <v>43</v>
      </c>
      <c r="B25" s="105"/>
      <c r="C25" s="6"/>
      <c r="D25" s="3"/>
      <c r="F25" s="63"/>
    </row>
    <row r="26" spans="1:7">
      <c r="A26" s="103" t="s">
        <v>41</v>
      </c>
      <c r="B26" s="88">
        <v>6</v>
      </c>
      <c r="C26" s="1">
        <v>1820167</v>
      </c>
      <c r="D26" s="1">
        <v>1503855</v>
      </c>
      <c r="F26" s="63"/>
    </row>
    <row r="27" spans="1:7">
      <c r="A27" s="87" t="s">
        <v>44</v>
      </c>
      <c r="B27" s="88"/>
      <c r="C27" s="88"/>
      <c r="D27" s="88"/>
      <c r="F27" s="63"/>
    </row>
    <row r="28" spans="1:7" ht="24">
      <c r="A28" s="106" t="s">
        <v>79</v>
      </c>
      <c r="B28" s="88">
        <v>15</v>
      </c>
      <c r="C28" s="8">
        <v>153484</v>
      </c>
      <c r="D28" s="8">
        <v>130326</v>
      </c>
      <c r="F28" s="64"/>
    </row>
    <row r="29" spans="1:7">
      <c r="A29" s="87" t="s">
        <v>128</v>
      </c>
      <c r="B29" s="88">
        <v>13</v>
      </c>
      <c r="C29" s="1">
        <v>169285</v>
      </c>
      <c r="D29" s="1">
        <v>100115</v>
      </c>
      <c r="F29" s="63"/>
    </row>
    <row r="30" spans="1:7">
      <c r="A30" s="87" t="s">
        <v>58</v>
      </c>
      <c r="B30" s="88">
        <v>30</v>
      </c>
      <c r="C30" s="1">
        <v>7450</v>
      </c>
      <c r="D30" s="1">
        <v>4757</v>
      </c>
      <c r="F30" s="63"/>
    </row>
    <row r="31" spans="1:7">
      <c r="A31" s="87" t="s">
        <v>131</v>
      </c>
      <c r="B31" s="88">
        <v>31</v>
      </c>
      <c r="C31" s="1">
        <v>115631</v>
      </c>
      <c r="D31" s="1">
        <v>75620</v>
      </c>
      <c r="F31" s="63"/>
    </row>
    <row r="32" spans="1:7">
      <c r="A32" s="87" t="s">
        <v>145</v>
      </c>
      <c r="B32" s="88">
        <v>28</v>
      </c>
      <c r="C32" s="1">
        <v>187</v>
      </c>
      <c r="D32" s="1" t="s">
        <v>132</v>
      </c>
      <c r="F32" s="63"/>
    </row>
    <row r="33" spans="1:7">
      <c r="A33" s="104"/>
      <c r="B33" s="107"/>
      <c r="C33" s="93"/>
      <c r="D33" s="94"/>
      <c r="E33" s="62" t="s">
        <v>146</v>
      </c>
      <c r="F33" s="62" t="s">
        <v>146</v>
      </c>
    </row>
    <row r="34" spans="1:7" ht="24.75" customHeight="1">
      <c r="A34" s="84" t="s">
        <v>28</v>
      </c>
      <c r="B34" s="108">
        <v>17</v>
      </c>
      <c r="C34" s="86">
        <f>SUM(C36:C46)</f>
        <v>3695859</v>
      </c>
      <c r="D34" s="86">
        <f>SUM(D36:D46)</f>
        <v>3163619</v>
      </c>
      <c r="E34" s="62">
        <f>+C34-[1]Liabilities!C34</f>
        <v>0</v>
      </c>
      <c r="F34" s="62">
        <f>+D34-[1]Liabilities!D34</f>
        <v>0</v>
      </c>
    </row>
    <row r="35" spans="1:7">
      <c r="A35" s="81"/>
      <c r="B35" s="88"/>
      <c r="C35" s="101"/>
      <c r="D35" s="1"/>
      <c r="F35" s="63"/>
    </row>
    <row r="36" spans="1:7">
      <c r="A36" s="87" t="s">
        <v>22</v>
      </c>
      <c r="B36" s="88"/>
      <c r="C36" s="1">
        <v>350910</v>
      </c>
      <c r="D36" s="1">
        <v>350910</v>
      </c>
      <c r="F36" s="63"/>
    </row>
    <row r="37" spans="1:7">
      <c r="A37" s="87" t="s">
        <v>127</v>
      </c>
      <c r="B37" s="88"/>
      <c r="C37" s="1">
        <v>27920</v>
      </c>
      <c r="D37" s="1">
        <v>27920</v>
      </c>
      <c r="F37" s="63"/>
    </row>
    <row r="38" spans="1:7">
      <c r="A38" s="87" t="s">
        <v>80</v>
      </c>
      <c r="B38" s="88"/>
      <c r="C38" s="1">
        <v>8</v>
      </c>
      <c r="D38" s="1">
        <v>8</v>
      </c>
      <c r="F38" s="63"/>
    </row>
    <row r="39" spans="1:7" ht="24">
      <c r="A39" s="106" t="s">
        <v>82</v>
      </c>
      <c r="B39" s="88"/>
      <c r="C39" s="10"/>
      <c r="D39" s="10"/>
      <c r="F39" s="64"/>
    </row>
    <row r="40" spans="1:7" s="32" customFormat="1">
      <c r="A40" s="109" t="s">
        <v>129</v>
      </c>
      <c r="B40" s="87"/>
      <c r="C40" s="110">
        <v>-14001</v>
      </c>
      <c r="D40" s="110">
        <v>-14019</v>
      </c>
      <c r="E40" s="62"/>
      <c r="F40" s="63"/>
      <c r="G40" s="10"/>
    </row>
    <row r="41" spans="1:7" ht="24">
      <c r="A41" s="106" t="s">
        <v>81</v>
      </c>
      <c r="B41" s="88"/>
      <c r="C41" s="1"/>
      <c r="D41" s="1"/>
      <c r="F41" s="64"/>
    </row>
    <row r="42" spans="1:7" ht="24">
      <c r="A42" s="106" t="s">
        <v>83</v>
      </c>
      <c r="B42" s="88"/>
      <c r="C42" s="8">
        <v>15608</v>
      </c>
      <c r="D42" s="8">
        <v>16890</v>
      </c>
      <c r="F42" s="63"/>
    </row>
    <row r="43" spans="1:7">
      <c r="A43" s="87" t="s">
        <v>64</v>
      </c>
      <c r="B43" s="88"/>
      <c r="C43" s="110">
        <v>-503120</v>
      </c>
      <c r="D43" s="110">
        <v>-336189</v>
      </c>
      <c r="F43" s="63"/>
    </row>
    <row r="44" spans="1:7">
      <c r="A44" s="87" t="s">
        <v>73</v>
      </c>
      <c r="B44" s="88"/>
      <c r="C44" s="1">
        <v>254404</v>
      </c>
      <c r="D44" s="1">
        <v>284207</v>
      </c>
      <c r="E44" s="65"/>
      <c r="F44" s="63"/>
    </row>
    <row r="45" spans="1:7">
      <c r="A45" s="87" t="s">
        <v>29</v>
      </c>
      <c r="B45" s="88"/>
      <c r="C45" s="1">
        <v>2074147</v>
      </c>
      <c r="D45" s="1">
        <v>1878584</v>
      </c>
      <c r="F45" s="63"/>
    </row>
    <row r="46" spans="1:7">
      <c r="A46" s="87" t="s">
        <v>5</v>
      </c>
      <c r="B46" s="88"/>
      <c r="C46" s="1">
        <v>1489983</v>
      </c>
      <c r="D46" s="1">
        <v>955308</v>
      </c>
      <c r="F46" s="63"/>
    </row>
    <row r="47" spans="1:7">
      <c r="A47" s="90"/>
      <c r="B47" s="107"/>
      <c r="C47" s="93"/>
      <c r="D47" s="94"/>
      <c r="E47" s="62" t="s">
        <v>146</v>
      </c>
      <c r="F47" s="62" t="s">
        <v>146</v>
      </c>
    </row>
    <row r="48" spans="1:7" ht="20.25" customHeight="1" thickBot="1">
      <c r="A48" s="95" t="s">
        <v>19</v>
      </c>
      <c r="B48" s="111"/>
      <c r="C48" s="97">
        <f>+C5+C23+C34</f>
        <v>12011740</v>
      </c>
      <c r="D48" s="97">
        <f>+D5+D23+D34</f>
        <v>9286152</v>
      </c>
      <c r="E48" s="62">
        <f>+C48-[1]Liabilities!C48</f>
        <v>0</v>
      </c>
      <c r="F48" s="62">
        <f>+D48-[1]Liabilities!D48</f>
        <v>0</v>
      </c>
    </row>
    <row r="49" ht="12.75" thickTop="1"/>
  </sheetData>
  <mergeCells count="1">
    <mergeCell ref="A1:D1"/>
  </mergeCells>
  <pageMargins left="0.7" right="0.7" top="0.75" bottom="0.75" header="0.3" footer="0.3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showGridLines="0" view="pageBreakPreview" topLeftCell="A10" zoomScale="85" zoomScaleNormal="80" zoomScaleSheetLayoutView="85" workbookViewId="0">
      <selection sqref="A1:F1"/>
    </sheetView>
  </sheetViews>
  <sheetFormatPr defaultColWidth="8.85546875" defaultRowHeight="12"/>
  <cols>
    <col min="1" max="1" width="45.140625" style="10" customWidth="1"/>
    <col min="2" max="2" width="11" style="7" customWidth="1"/>
    <col min="3" max="3" width="20" style="7" customWidth="1"/>
    <col min="4" max="4" width="18.85546875" style="7" customWidth="1"/>
    <col min="5" max="6" width="19" style="7" hidden="1" customWidth="1"/>
    <col min="7" max="8" width="7.140625" style="62" bestFit="1" customWidth="1"/>
    <col min="9" max="9" width="6.28515625" style="7" bestFit="1" customWidth="1"/>
    <col min="10" max="10" width="9.85546875" style="7" bestFit="1" customWidth="1"/>
    <col min="11" max="11" width="12" style="7" bestFit="1" customWidth="1"/>
    <col min="12" max="12" width="7.140625" style="10" bestFit="1" customWidth="1"/>
    <col min="13" max="232" width="8.85546875" style="10"/>
    <col min="233" max="233" width="32" style="10" customWidth="1"/>
    <col min="234" max="238" width="15" style="10" customWidth="1"/>
    <col min="239" max="488" width="8.85546875" style="10"/>
    <col min="489" max="489" width="32" style="10" customWidth="1"/>
    <col min="490" max="494" width="15" style="10" customWidth="1"/>
    <col min="495" max="744" width="8.85546875" style="10"/>
    <col min="745" max="745" width="32" style="10" customWidth="1"/>
    <col min="746" max="750" width="15" style="10" customWidth="1"/>
    <col min="751" max="1000" width="8.85546875" style="10"/>
    <col min="1001" max="1001" width="32" style="10" customWidth="1"/>
    <col min="1002" max="1006" width="15" style="10" customWidth="1"/>
    <col min="1007" max="1256" width="8.85546875" style="10"/>
    <col min="1257" max="1257" width="32" style="10" customWidth="1"/>
    <col min="1258" max="1262" width="15" style="10" customWidth="1"/>
    <col min="1263" max="1512" width="8.85546875" style="10"/>
    <col min="1513" max="1513" width="32" style="10" customWidth="1"/>
    <col min="1514" max="1518" width="15" style="10" customWidth="1"/>
    <col min="1519" max="1768" width="8.85546875" style="10"/>
    <col min="1769" max="1769" width="32" style="10" customWidth="1"/>
    <col min="1770" max="1774" width="15" style="10" customWidth="1"/>
    <col min="1775" max="2024" width="8.85546875" style="10"/>
    <col min="2025" max="2025" width="32" style="10" customWidth="1"/>
    <col min="2026" max="2030" width="15" style="10" customWidth="1"/>
    <col min="2031" max="2280" width="8.85546875" style="10"/>
    <col min="2281" max="2281" width="32" style="10" customWidth="1"/>
    <col min="2282" max="2286" width="15" style="10" customWidth="1"/>
    <col min="2287" max="2536" width="8.85546875" style="10"/>
    <col min="2537" max="2537" width="32" style="10" customWidth="1"/>
    <col min="2538" max="2542" width="15" style="10" customWidth="1"/>
    <col min="2543" max="2792" width="8.85546875" style="10"/>
    <col min="2793" max="2793" width="32" style="10" customWidth="1"/>
    <col min="2794" max="2798" width="15" style="10" customWidth="1"/>
    <col min="2799" max="3048" width="8.85546875" style="10"/>
    <col min="3049" max="3049" width="32" style="10" customWidth="1"/>
    <col min="3050" max="3054" width="15" style="10" customWidth="1"/>
    <col min="3055" max="3304" width="8.85546875" style="10"/>
    <col min="3305" max="3305" width="32" style="10" customWidth="1"/>
    <col min="3306" max="3310" width="15" style="10" customWidth="1"/>
    <col min="3311" max="3560" width="8.85546875" style="10"/>
    <col min="3561" max="3561" width="32" style="10" customWidth="1"/>
    <col min="3562" max="3566" width="15" style="10" customWidth="1"/>
    <col min="3567" max="3816" width="8.85546875" style="10"/>
    <col min="3817" max="3817" width="32" style="10" customWidth="1"/>
    <col min="3818" max="3822" width="15" style="10" customWidth="1"/>
    <col min="3823" max="4072" width="8.85546875" style="10"/>
    <col min="4073" max="4073" width="32" style="10" customWidth="1"/>
    <col min="4074" max="4078" width="15" style="10" customWidth="1"/>
    <col min="4079" max="4328" width="8.85546875" style="10"/>
    <col min="4329" max="4329" width="32" style="10" customWidth="1"/>
    <col min="4330" max="4334" width="15" style="10" customWidth="1"/>
    <col min="4335" max="4584" width="8.85546875" style="10"/>
    <col min="4585" max="4585" width="32" style="10" customWidth="1"/>
    <col min="4586" max="4590" width="15" style="10" customWidth="1"/>
    <col min="4591" max="4840" width="8.85546875" style="10"/>
    <col min="4841" max="4841" width="32" style="10" customWidth="1"/>
    <col min="4842" max="4846" width="15" style="10" customWidth="1"/>
    <col min="4847" max="5096" width="8.85546875" style="10"/>
    <col min="5097" max="5097" width="32" style="10" customWidth="1"/>
    <col min="5098" max="5102" width="15" style="10" customWidth="1"/>
    <col min="5103" max="5352" width="8.85546875" style="10"/>
    <col min="5353" max="5353" width="32" style="10" customWidth="1"/>
    <col min="5354" max="5358" width="15" style="10" customWidth="1"/>
    <col min="5359" max="5608" width="8.85546875" style="10"/>
    <col min="5609" max="5609" width="32" style="10" customWidth="1"/>
    <col min="5610" max="5614" width="15" style="10" customWidth="1"/>
    <col min="5615" max="5864" width="8.85546875" style="10"/>
    <col min="5865" max="5865" width="32" style="10" customWidth="1"/>
    <col min="5866" max="5870" width="15" style="10" customWidth="1"/>
    <col min="5871" max="6120" width="8.85546875" style="10"/>
    <col min="6121" max="6121" width="32" style="10" customWidth="1"/>
    <col min="6122" max="6126" width="15" style="10" customWidth="1"/>
    <col min="6127" max="6376" width="8.85546875" style="10"/>
    <col min="6377" max="6377" width="32" style="10" customWidth="1"/>
    <col min="6378" max="6382" width="15" style="10" customWidth="1"/>
    <col min="6383" max="6632" width="8.85546875" style="10"/>
    <col min="6633" max="6633" width="32" style="10" customWidth="1"/>
    <col min="6634" max="6638" width="15" style="10" customWidth="1"/>
    <col min="6639" max="6888" width="8.85546875" style="10"/>
    <col min="6889" max="6889" width="32" style="10" customWidth="1"/>
    <col min="6890" max="6894" width="15" style="10" customWidth="1"/>
    <col min="6895" max="7144" width="8.85546875" style="10"/>
    <col min="7145" max="7145" width="32" style="10" customWidth="1"/>
    <col min="7146" max="7150" width="15" style="10" customWidth="1"/>
    <col min="7151" max="7400" width="8.85546875" style="10"/>
    <col min="7401" max="7401" width="32" style="10" customWidth="1"/>
    <col min="7402" max="7406" width="15" style="10" customWidth="1"/>
    <col min="7407" max="7656" width="8.85546875" style="10"/>
    <col min="7657" max="7657" width="32" style="10" customWidth="1"/>
    <col min="7658" max="7662" width="15" style="10" customWidth="1"/>
    <col min="7663" max="7912" width="8.85546875" style="10"/>
    <col min="7913" max="7913" width="32" style="10" customWidth="1"/>
    <col min="7914" max="7918" width="15" style="10" customWidth="1"/>
    <col min="7919" max="8168" width="8.85546875" style="10"/>
    <col min="8169" max="8169" width="32" style="10" customWidth="1"/>
    <col min="8170" max="8174" width="15" style="10" customWidth="1"/>
    <col min="8175" max="8424" width="8.85546875" style="10"/>
    <col min="8425" max="8425" width="32" style="10" customWidth="1"/>
    <col min="8426" max="8430" width="15" style="10" customWidth="1"/>
    <col min="8431" max="8680" width="8.85546875" style="10"/>
    <col min="8681" max="8681" width="32" style="10" customWidth="1"/>
    <col min="8682" max="8686" width="15" style="10" customWidth="1"/>
    <col min="8687" max="8936" width="8.85546875" style="10"/>
    <col min="8937" max="8937" width="32" style="10" customWidth="1"/>
    <col min="8938" max="8942" width="15" style="10" customWidth="1"/>
    <col min="8943" max="9192" width="8.85546875" style="10"/>
    <col min="9193" max="9193" width="32" style="10" customWidth="1"/>
    <col min="9194" max="9198" width="15" style="10" customWidth="1"/>
    <col min="9199" max="9448" width="8.85546875" style="10"/>
    <col min="9449" max="9449" width="32" style="10" customWidth="1"/>
    <col min="9450" max="9454" width="15" style="10" customWidth="1"/>
    <col min="9455" max="9704" width="8.85546875" style="10"/>
    <col min="9705" max="9705" width="32" style="10" customWidth="1"/>
    <col min="9706" max="9710" width="15" style="10" customWidth="1"/>
    <col min="9711" max="9960" width="8.85546875" style="10"/>
    <col min="9961" max="9961" width="32" style="10" customWidth="1"/>
    <col min="9962" max="9966" width="15" style="10" customWidth="1"/>
    <col min="9967" max="10216" width="8.85546875" style="10"/>
    <col min="10217" max="10217" width="32" style="10" customWidth="1"/>
    <col min="10218" max="10222" width="15" style="10" customWidth="1"/>
    <col min="10223" max="10472" width="8.85546875" style="10"/>
    <col min="10473" max="10473" width="32" style="10" customWidth="1"/>
    <col min="10474" max="10478" width="15" style="10" customWidth="1"/>
    <col min="10479" max="10728" width="8.85546875" style="10"/>
    <col min="10729" max="10729" width="32" style="10" customWidth="1"/>
    <col min="10730" max="10734" width="15" style="10" customWidth="1"/>
    <col min="10735" max="10984" width="8.85546875" style="10"/>
    <col min="10985" max="10985" width="32" style="10" customWidth="1"/>
    <col min="10986" max="10990" width="15" style="10" customWidth="1"/>
    <col min="10991" max="11240" width="8.85546875" style="10"/>
    <col min="11241" max="11241" width="32" style="10" customWidth="1"/>
    <col min="11242" max="11246" width="15" style="10" customWidth="1"/>
    <col min="11247" max="11496" width="8.85546875" style="10"/>
    <col min="11497" max="11497" width="32" style="10" customWidth="1"/>
    <col min="11498" max="11502" width="15" style="10" customWidth="1"/>
    <col min="11503" max="11752" width="8.85546875" style="10"/>
    <col min="11753" max="11753" width="32" style="10" customWidth="1"/>
    <col min="11754" max="11758" width="15" style="10" customWidth="1"/>
    <col min="11759" max="12008" width="8.85546875" style="10"/>
    <col min="12009" max="12009" width="32" style="10" customWidth="1"/>
    <col min="12010" max="12014" width="15" style="10" customWidth="1"/>
    <col min="12015" max="12264" width="8.85546875" style="10"/>
    <col min="12265" max="12265" width="32" style="10" customWidth="1"/>
    <col min="12266" max="12270" width="15" style="10" customWidth="1"/>
    <col min="12271" max="12520" width="8.85546875" style="10"/>
    <col min="12521" max="12521" width="32" style="10" customWidth="1"/>
    <col min="12522" max="12526" width="15" style="10" customWidth="1"/>
    <col min="12527" max="12776" width="8.85546875" style="10"/>
    <col min="12777" max="12777" width="32" style="10" customWidth="1"/>
    <col min="12778" max="12782" width="15" style="10" customWidth="1"/>
    <col min="12783" max="13032" width="8.85546875" style="10"/>
    <col min="13033" max="13033" width="32" style="10" customWidth="1"/>
    <col min="13034" max="13038" width="15" style="10" customWidth="1"/>
    <col min="13039" max="13288" width="8.85546875" style="10"/>
    <col min="13289" max="13289" width="32" style="10" customWidth="1"/>
    <col min="13290" max="13294" width="15" style="10" customWidth="1"/>
    <col min="13295" max="13544" width="8.85546875" style="10"/>
    <col min="13545" max="13545" width="32" style="10" customWidth="1"/>
    <col min="13546" max="13550" width="15" style="10" customWidth="1"/>
    <col min="13551" max="13800" width="8.85546875" style="10"/>
    <col min="13801" max="13801" width="32" style="10" customWidth="1"/>
    <col min="13802" max="13806" width="15" style="10" customWidth="1"/>
    <col min="13807" max="14056" width="8.85546875" style="10"/>
    <col min="14057" max="14057" width="32" style="10" customWidth="1"/>
    <col min="14058" max="14062" width="15" style="10" customWidth="1"/>
    <col min="14063" max="14312" width="8.85546875" style="10"/>
    <col min="14313" max="14313" width="32" style="10" customWidth="1"/>
    <col min="14314" max="14318" width="15" style="10" customWidth="1"/>
    <col min="14319" max="14568" width="8.85546875" style="10"/>
    <col min="14569" max="14569" width="32" style="10" customWidth="1"/>
    <col min="14570" max="14574" width="15" style="10" customWidth="1"/>
    <col min="14575" max="14824" width="8.85546875" style="10"/>
    <col min="14825" max="14825" width="32" style="10" customWidth="1"/>
    <col min="14826" max="14830" width="15" style="10" customWidth="1"/>
    <col min="14831" max="15080" width="8.85546875" style="10"/>
    <col min="15081" max="15081" width="32" style="10" customWidth="1"/>
    <col min="15082" max="15086" width="15" style="10" customWidth="1"/>
    <col min="15087" max="15336" width="8.85546875" style="10"/>
    <col min="15337" max="15337" width="32" style="10" customWidth="1"/>
    <col min="15338" max="15342" width="15" style="10" customWidth="1"/>
    <col min="15343" max="15592" width="8.85546875" style="10"/>
    <col min="15593" max="15593" width="32" style="10" customWidth="1"/>
    <col min="15594" max="15598" width="15" style="10" customWidth="1"/>
    <col min="15599" max="15848" width="8.85546875" style="10"/>
    <col min="15849" max="15849" width="32" style="10" customWidth="1"/>
    <col min="15850" max="15854" width="15" style="10" customWidth="1"/>
    <col min="15855" max="16104" width="8.85546875" style="10"/>
    <col min="16105" max="16105" width="32" style="10" customWidth="1"/>
    <col min="16106" max="16110" width="15" style="10" customWidth="1"/>
    <col min="16111" max="16384" width="8.85546875" style="10"/>
  </cols>
  <sheetData>
    <row r="1" spans="1:12" s="12" customFormat="1" ht="27.6" customHeight="1">
      <c r="A1" s="190" t="s">
        <v>147</v>
      </c>
      <c r="B1" s="190"/>
      <c r="C1" s="190"/>
      <c r="D1" s="190"/>
      <c r="E1" s="190"/>
      <c r="F1" s="190"/>
      <c r="G1" s="65"/>
      <c r="H1" s="65"/>
      <c r="I1" s="56"/>
      <c r="J1" s="56"/>
      <c r="K1" s="56"/>
    </row>
    <row r="2" spans="1:12" s="12" customFormat="1" ht="36">
      <c r="A2" s="112"/>
      <c r="B2" s="113"/>
      <c r="C2" s="114" t="str">
        <f>+Kaynaklar!C2</f>
        <v>Cari dönem 
bağımsız denetimden geçmiş</v>
      </c>
      <c r="D2" s="114" t="str">
        <f>+Kaynaklar!D2</f>
        <v>Geçmiş dönem bağımsız denetimden geçmiş</v>
      </c>
      <c r="E2" s="115"/>
      <c r="F2" s="115"/>
      <c r="G2" s="65"/>
      <c r="H2" s="66"/>
      <c r="I2" s="57"/>
      <c r="J2" s="54"/>
      <c r="K2" s="54"/>
      <c r="L2"/>
    </row>
    <row r="3" spans="1:12" s="12" customFormat="1" ht="24">
      <c r="A3" s="116" t="s">
        <v>133</v>
      </c>
      <c r="B3" s="117" t="s">
        <v>59</v>
      </c>
      <c r="C3" s="118" t="s">
        <v>148</v>
      </c>
      <c r="D3" s="118" t="s">
        <v>149</v>
      </c>
      <c r="E3" s="77"/>
      <c r="F3" s="77"/>
      <c r="G3" s="65"/>
      <c r="H3" s="66"/>
      <c r="I3" s="57"/>
      <c r="J3" s="54"/>
      <c r="K3" s="54"/>
      <c r="L3"/>
    </row>
    <row r="4" spans="1:12" s="12" customFormat="1" ht="12.75">
      <c r="A4" s="119"/>
      <c r="B4" s="120"/>
      <c r="C4" s="120"/>
      <c r="D4" s="121"/>
      <c r="E4" s="120"/>
      <c r="F4" s="121"/>
      <c r="G4" s="65"/>
      <c r="H4" s="66"/>
      <c r="I4" s="57"/>
      <c r="J4" s="54"/>
      <c r="K4" s="54"/>
      <c r="L4"/>
    </row>
    <row r="5" spans="1:12" s="12" customFormat="1" ht="12.75">
      <c r="A5" s="122" t="s">
        <v>30</v>
      </c>
      <c r="B5" s="3"/>
      <c r="C5" s="3"/>
      <c r="D5" s="3"/>
      <c r="E5" s="6"/>
      <c r="F5" s="3"/>
      <c r="G5" s="65"/>
      <c r="H5" s="66"/>
      <c r="I5" s="57"/>
      <c r="J5" s="54"/>
      <c r="K5" s="54"/>
      <c r="L5"/>
    </row>
    <row r="6" spans="1:12" s="12" customFormat="1" ht="12.75">
      <c r="A6" s="106" t="s">
        <v>50</v>
      </c>
      <c r="B6" s="3">
        <v>18</v>
      </c>
      <c r="C6" s="110">
        <v>25341290</v>
      </c>
      <c r="D6" s="110">
        <v>18289107</v>
      </c>
      <c r="E6" s="110"/>
      <c r="F6" s="110"/>
      <c r="G6" s="65"/>
      <c r="H6" s="66"/>
      <c r="I6" s="57"/>
      <c r="J6" s="54"/>
      <c r="K6" s="54"/>
      <c r="L6"/>
    </row>
    <row r="7" spans="1:12" s="12" customFormat="1" ht="12.75">
      <c r="A7" s="106" t="s">
        <v>31</v>
      </c>
      <c r="B7" s="3">
        <v>18</v>
      </c>
      <c r="C7" s="110">
        <v>-22704095</v>
      </c>
      <c r="D7" s="110">
        <v>-16203045</v>
      </c>
      <c r="E7" s="110"/>
      <c r="F7" s="110"/>
      <c r="G7" s="65"/>
      <c r="H7" s="66"/>
      <c r="I7" s="54"/>
      <c r="J7" s="58"/>
      <c r="K7" s="58"/>
      <c r="L7"/>
    </row>
    <row r="8" spans="1:12" s="12" customFormat="1" ht="11.25" customHeight="1">
      <c r="A8" s="92"/>
      <c r="B8" s="123"/>
      <c r="C8" s="124"/>
      <c r="D8" s="110"/>
      <c r="E8" s="4"/>
      <c r="F8" s="5"/>
      <c r="G8" s="62" t="s">
        <v>146</v>
      </c>
      <c r="H8" s="62" t="s">
        <v>146</v>
      </c>
      <c r="I8" s="57"/>
      <c r="J8" s="57"/>
      <c r="K8" s="57"/>
      <c r="L8"/>
    </row>
    <row r="9" spans="1:12" s="12" customFormat="1" ht="12.75">
      <c r="A9" s="125" t="s">
        <v>20</v>
      </c>
      <c r="B9" s="126"/>
      <c r="C9" s="127">
        <f>+SUM(C6:C7)</f>
        <v>2637195</v>
      </c>
      <c r="D9" s="127">
        <f>+SUM(D6:D7)</f>
        <v>2086062</v>
      </c>
      <c r="E9" s="127"/>
      <c r="F9" s="127"/>
      <c r="G9" s="65">
        <f>+C9-'[1]Profit or Loss'!C9</f>
        <v>0</v>
      </c>
      <c r="H9" s="65">
        <f>+D9-'[1]Profit or Loss'!D9</f>
        <v>0</v>
      </c>
      <c r="I9" s="57"/>
      <c r="J9" s="57"/>
      <c r="K9" s="57"/>
      <c r="L9"/>
    </row>
    <row r="10" spans="1:12" s="12" customFormat="1" ht="12.75" customHeight="1">
      <c r="A10" s="106"/>
      <c r="B10" s="128"/>
      <c r="C10" s="3"/>
      <c r="D10" s="3"/>
      <c r="E10" s="6"/>
      <c r="F10" s="3"/>
      <c r="G10" s="65"/>
      <c r="H10" s="63"/>
      <c r="I10" s="57"/>
      <c r="J10" s="57"/>
      <c r="K10" s="57"/>
      <c r="L10"/>
    </row>
    <row r="11" spans="1:12" s="12" customFormat="1" ht="12.75">
      <c r="A11" s="106" t="s">
        <v>71</v>
      </c>
      <c r="B11" s="3">
        <v>19</v>
      </c>
      <c r="C11" s="110">
        <v>-544303</v>
      </c>
      <c r="D11" s="110">
        <v>-448266</v>
      </c>
      <c r="E11" s="110"/>
      <c r="F11" s="110"/>
      <c r="G11" s="65"/>
      <c r="H11" s="63"/>
      <c r="I11" s="55"/>
      <c r="J11" s="59"/>
      <c r="K11" s="59"/>
      <c r="L11"/>
    </row>
    <row r="12" spans="1:12" s="12" customFormat="1" ht="12.75">
      <c r="A12" s="106" t="s">
        <v>32</v>
      </c>
      <c r="B12" s="3">
        <v>19</v>
      </c>
      <c r="C12" s="110">
        <v>-249480</v>
      </c>
      <c r="D12" s="110">
        <v>-225038</v>
      </c>
      <c r="E12" s="110"/>
      <c r="F12" s="110"/>
      <c r="G12" s="65"/>
      <c r="H12" s="63"/>
      <c r="I12" s="55"/>
      <c r="J12" s="59"/>
      <c r="K12" s="59"/>
      <c r="L12"/>
    </row>
    <row r="13" spans="1:12" s="12" customFormat="1" ht="12.75">
      <c r="A13" s="106" t="s">
        <v>33</v>
      </c>
      <c r="B13" s="3">
        <v>19</v>
      </c>
      <c r="C13" s="110">
        <v>-317192</v>
      </c>
      <c r="D13" s="110">
        <v>-383844</v>
      </c>
      <c r="E13" s="110"/>
      <c r="F13" s="110"/>
      <c r="G13" s="65"/>
      <c r="H13" s="63"/>
      <c r="I13" s="57"/>
      <c r="J13" s="57"/>
      <c r="K13" s="57"/>
      <c r="L13"/>
    </row>
    <row r="14" spans="1:12" s="12" customFormat="1" ht="12.75">
      <c r="A14" s="106" t="s">
        <v>51</v>
      </c>
      <c r="B14" s="3">
        <v>21</v>
      </c>
      <c r="C14" s="110">
        <v>460462</v>
      </c>
      <c r="D14" s="110">
        <v>281426</v>
      </c>
      <c r="E14" s="110"/>
      <c r="F14" s="110"/>
      <c r="G14" s="65"/>
      <c r="H14" s="63"/>
      <c r="I14" s="57"/>
      <c r="J14" s="60"/>
      <c r="K14" s="60"/>
      <c r="L14"/>
    </row>
    <row r="15" spans="1:12" s="12" customFormat="1" ht="12.75">
      <c r="A15" s="106" t="s">
        <v>52</v>
      </c>
      <c r="B15" s="3">
        <v>21</v>
      </c>
      <c r="C15" s="110">
        <v>-278508</v>
      </c>
      <c r="D15" s="110">
        <v>-199316</v>
      </c>
      <c r="E15" s="110"/>
      <c r="F15" s="110"/>
      <c r="G15" s="65"/>
      <c r="H15" s="63"/>
      <c r="I15" s="57"/>
      <c r="J15" s="57"/>
      <c r="K15" s="57"/>
      <c r="L15"/>
    </row>
    <row r="16" spans="1:12" s="12" customFormat="1" ht="12" customHeight="1">
      <c r="A16" s="92"/>
      <c r="B16" s="123"/>
      <c r="C16" s="4"/>
      <c r="D16" s="5"/>
      <c r="E16" s="4"/>
      <c r="F16" s="5"/>
      <c r="G16" s="62" t="s">
        <v>146</v>
      </c>
      <c r="H16" s="62" t="s">
        <v>146</v>
      </c>
      <c r="I16" s="55"/>
      <c r="J16" s="59"/>
      <c r="K16" s="59"/>
      <c r="L16"/>
    </row>
    <row r="17" spans="1:12" s="12" customFormat="1" ht="12.75">
      <c r="A17" s="125" t="s">
        <v>53</v>
      </c>
      <c r="B17" s="126"/>
      <c r="C17" s="127">
        <f>+SUM(C9:C15)</f>
        <v>1708174</v>
      </c>
      <c r="D17" s="127">
        <f>+SUM(D9:D15)</f>
        <v>1111024</v>
      </c>
      <c r="E17" s="127"/>
      <c r="F17" s="127"/>
      <c r="G17" s="65">
        <f>+C17-'[1]Profit or Loss'!C17</f>
        <v>0</v>
      </c>
      <c r="H17" s="65">
        <f>+D17-'[1]Profit or Loss'!D17</f>
        <v>0</v>
      </c>
      <c r="I17" s="55"/>
      <c r="J17" s="59"/>
      <c r="K17" s="59"/>
      <c r="L17"/>
    </row>
    <row r="18" spans="1:12" s="12" customFormat="1" ht="11.25" customHeight="1">
      <c r="A18" s="106"/>
      <c r="B18" s="128"/>
      <c r="C18" s="3"/>
      <c r="D18" s="3"/>
      <c r="E18" s="6"/>
      <c r="F18" s="3"/>
      <c r="G18" s="65"/>
      <c r="H18" s="63"/>
      <c r="I18" s="55"/>
      <c r="J18" s="59"/>
      <c r="K18" s="59"/>
      <c r="L18"/>
    </row>
    <row r="19" spans="1:12" ht="12.75">
      <c r="A19" s="106" t="s">
        <v>65</v>
      </c>
      <c r="B19" s="3">
        <v>29</v>
      </c>
      <c r="C19" s="110">
        <v>363</v>
      </c>
      <c r="D19" s="129">
        <v>422</v>
      </c>
      <c r="E19" s="110"/>
      <c r="F19" s="110"/>
      <c r="H19" s="63"/>
      <c r="I19" s="55"/>
      <c r="J19" s="59"/>
      <c r="K19" s="59"/>
      <c r="L19"/>
    </row>
    <row r="20" spans="1:12" s="12" customFormat="1" ht="11.25" customHeight="1">
      <c r="A20" s="106" t="s">
        <v>56</v>
      </c>
      <c r="B20" s="3">
        <v>29</v>
      </c>
      <c r="C20" s="110">
        <v>-3407</v>
      </c>
      <c r="D20" s="110">
        <v>-6263</v>
      </c>
      <c r="E20" s="110"/>
      <c r="F20" s="110"/>
      <c r="G20" s="65"/>
      <c r="H20" s="63"/>
      <c r="I20" s="55"/>
      <c r="J20" s="59"/>
      <c r="K20" s="59"/>
    </row>
    <row r="21" spans="1:12" s="12" customFormat="1" ht="11.25" customHeight="1">
      <c r="A21" s="106"/>
      <c r="B21" s="3"/>
      <c r="C21" s="124"/>
      <c r="D21" s="110"/>
      <c r="E21" s="124"/>
      <c r="F21" s="110"/>
      <c r="G21" s="62" t="s">
        <v>146</v>
      </c>
      <c r="H21" s="62" t="s">
        <v>146</v>
      </c>
      <c r="I21" s="57"/>
      <c r="J21" s="57"/>
      <c r="K21" s="57"/>
      <c r="L21"/>
    </row>
    <row r="22" spans="1:12" s="12" customFormat="1" ht="12.75">
      <c r="A22" s="125" t="s">
        <v>70</v>
      </c>
      <c r="B22" s="126"/>
      <c r="C22" s="127">
        <f>+SUM(C17:C20)</f>
        <v>1705130</v>
      </c>
      <c r="D22" s="127">
        <f>+SUM(D17:D20)</f>
        <v>1105183</v>
      </c>
      <c r="E22" s="127"/>
      <c r="F22" s="127"/>
      <c r="G22" s="65">
        <f>+C22-'[1]Profit or Loss'!C22</f>
        <v>0</v>
      </c>
      <c r="H22" s="65">
        <f>+D22-'[1]Profit or Loss'!D22</f>
        <v>0</v>
      </c>
      <c r="I22" s="57"/>
      <c r="J22" s="60"/>
      <c r="K22" s="60"/>
      <c r="L22"/>
    </row>
    <row r="23" spans="1:12" s="12" customFormat="1" ht="11.25" customHeight="1">
      <c r="A23" s="106"/>
      <c r="B23" s="128"/>
      <c r="C23" s="6"/>
      <c r="D23" s="3"/>
      <c r="E23" s="6"/>
      <c r="F23" s="3"/>
      <c r="G23" s="65"/>
      <c r="H23" s="63"/>
      <c r="I23" s="57"/>
      <c r="J23" s="57"/>
      <c r="K23" s="57"/>
      <c r="L23"/>
    </row>
    <row r="24" spans="1:12" s="12" customFormat="1" ht="12.75">
      <c r="A24" s="106" t="s">
        <v>66</v>
      </c>
      <c r="B24" s="3">
        <v>22</v>
      </c>
      <c r="C24" s="110">
        <v>562262</v>
      </c>
      <c r="D24" s="110">
        <v>310182</v>
      </c>
      <c r="E24" s="110"/>
      <c r="F24" s="110"/>
      <c r="G24" s="65"/>
      <c r="H24" s="63"/>
      <c r="I24" s="55"/>
      <c r="J24" s="55"/>
      <c r="K24" s="55"/>
      <c r="L24"/>
    </row>
    <row r="25" spans="1:12" s="12" customFormat="1">
      <c r="A25" s="106" t="s">
        <v>67</v>
      </c>
      <c r="B25" s="3">
        <v>23</v>
      </c>
      <c r="C25" s="110">
        <v>-786231</v>
      </c>
      <c r="D25" s="110">
        <v>-445194</v>
      </c>
      <c r="E25" s="110"/>
      <c r="F25" s="110"/>
      <c r="G25" s="65"/>
      <c r="H25" s="63"/>
      <c r="I25" s="55"/>
      <c r="J25" s="59"/>
      <c r="K25" s="59"/>
    </row>
    <row r="26" spans="1:12" s="12" customFormat="1" ht="12" customHeight="1">
      <c r="A26" s="130"/>
      <c r="B26" s="131"/>
      <c r="C26" s="19"/>
      <c r="D26" s="8"/>
      <c r="E26" s="19"/>
      <c r="F26" s="8"/>
      <c r="G26" s="62" t="s">
        <v>146</v>
      </c>
      <c r="H26" s="62" t="s">
        <v>146</v>
      </c>
      <c r="I26" s="57"/>
      <c r="J26" s="57"/>
      <c r="K26" s="57"/>
      <c r="L26"/>
    </row>
    <row r="27" spans="1:12" s="12" customFormat="1" ht="13.5" customHeight="1">
      <c r="A27" s="125" t="s">
        <v>34</v>
      </c>
      <c r="B27" s="126"/>
      <c r="C27" s="127">
        <f>+SUM(C22:C25)</f>
        <v>1481161</v>
      </c>
      <c r="D27" s="127">
        <f>+SUM(D22:D25)</f>
        <v>970171</v>
      </c>
      <c r="E27" s="127"/>
      <c r="F27" s="127"/>
      <c r="G27" s="65">
        <f>+C27-'[1]Profit or Loss'!C27</f>
        <v>0</v>
      </c>
      <c r="H27" s="65">
        <f>+D27-'[1]Profit or Loss'!D27</f>
        <v>0</v>
      </c>
      <c r="I27" s="57"/>
      <c r="J27" s="60"/>
      <c r="K27" s="60"/>
      <c r="L27"/>
    </row>
    <row r="28" spans="1:12" s="12" customFormat="1" ht="12.75">
      <c r="A28" s="122"/>
      <c r="B28" s="132"/>
      <c r="C28" s="133"/>
      <c r="D28" s="134"/>
      <c r="E28" s="133"/>
      <c r="F28" s="134"/>
      <c r="G28" s="65"/>
      <c r="H28" s="63"/>
      <c r="I28" s="57"/>
      <c r="J28" s="57"/>
      <c r="K28" s="57"/>
      <c r="L28"/>
    </row>
    <row r="29" spans="1:12" s="12" customFormat="1" ht="12.75">
      <c r="A29" s="122" t="s">
        <v>130</v>
      </c>
      <c r="B29" s="6"/>
      <c r="C29" s="124">
        <f>+SUM(C30:C31)</f>
        <v>8822</v>
      </c>
      <c r="D29" s="124">
        <f>+SUM(D30:D31)</f>
        <v>-14863</v>
      </c>
      <c r="E29" s="124"/>
      <c r="F29" s="124"/>
      <c r="G29" s="65"/>
      <c r="H29" s="63"/>
      <c r="I29" s="55"/>
      <c r="J29" s="59"/>
      <c r="K29" s="59"/>
      <c r="L29"/>
    </row>
    <row r="30" spans="1:12" s="12" customFormat="1">
      <c r="A30" s="106" t="s">
        <v>62</v>
      </c>
      <c r="B30" s="3">
        <v>24</v>
      </c>
      <c r="C30" s="110">
        <v>-19511</v>
      </c>
      <c r="D30" s="110">
        <v>-20414</v>
      </c>
      <c r="E30" s="110"/>
      <c r="F30" s="110"/>
      <c r="G30" s="65"/>
      <c r="H30" s="63"/>
      <c r="I30" s="55"/>
      <c r="J30" s="59"/>
      <c r="K30" s="59"/>
    </row>
    <row r="31" spans="1:12" s="12" customFormat="1" ht="12.75">
      <c r="A31" s="106" t="s">
        <v>164</v>
      </c>
      <c r="B31" s="3">
        <v>24</v>
      </c>
      <c r="C31" s="110">
        <v>28333</v>
      </c>
      <c r="D31" s="110">
        <v>5551</v>
      </c>
      <c r="E31" s="110"/>
      <c r="F31" s="110"/>
      <c r="G31" s="65"/>
      <c r="H31" s="63"/>
      <c r="I31" s="57"/>
      <c r="J31" s="57"/>
      <c r="K31" s="57"/>
      <c r="L31"/>
    </row>
    <row r="32" spans="1:12" s="12" customFormat="1" ht="12" customHeight="1">
      <c r="A32" s="130"/>
      <c r="B32" s="131"/>
      <c r="C32" s="7"/>
      <c r="D32" s="7"/>
      <c r="E32" s="34"/>
      <c r="F32" s="7"/>
      <c r="G32" s="62" t="s">
        <v>146</v>
      </c>
      <c r="H32" s="62" t="s">
        <v>146</v>
      </c>
      <c r="I32" s="57"/>
      <c r="J32" s="60"/>
      <c r="K32" s="60"/>
      <c r="L32"/>
    </row>
    <row r="33" spans="1:12" s="12" customFormat="1" ht="12.75">
      <c r="A33" s="125" t="s">
        <v>87</v>
      </c>
      <c r="B33" s="126"/>
      <c r="C33" s="127">
        <f>+C27+C30+C31</f>
        <v>1489983</v>
      </c>
      <c r="D33" s="127">
        <f>+D27+D30+D31</f>
        <v>955308</v>
      </c>
      <c r="E33" s="127"/>
      <c r="F33" s="127"/>
      <c r="G33" s="65">
        <f>+C33-'[1]Profit or Loss'!C33</f>
        <v>0</v>
      </c>
      <c r="H33" s="65">
        <f>+D33-'[1]Profit or Loss'!D33</f>
        <v>0</v>
      </c>
      <c r="I33" s="57"/>
      <c r="J33" s="57"/>
      <c r="K33" s="57"/>
      <c r="L33"/>
    </row>
    <row r="34" spans="1:12" s="12" customFormat="1" ht="12.75">
      <c r="A34" s="125"/>
      <c r="B34" s="126"/>
      <c r="C34" s="135"/>
      <c r="D34" s="135"/>
      <c r="E34" s="136"/>
      <c r="F34" s="135"/>
      <c r="G34" s="65"/>
      <c r="H34" s="63"/>
      <c r="I34" s="57"/>
      <c r="J34" s="60"/>
      <c r="K34" s="60"/>
      <c r="L34"/>
    </row>
    <row r="35" spans="1:12" s="53" customFormat="1" ht="17.25" customHeight="1" thickBot="1">
      <c r="A35" s="96" t="s">
        <v>134</v>
      </c>
      <c r="B35" s="137">
        <v>25</v>
      </c>
      <c r="C35" s="138" t="s">
        <v>150</v>
      </c>
      <c r="D35" s="138" t="s">
        <v>151</v>
      </c>
      <c r="E35" s="138"/>
      <c r="F35" s="138"/>
      <c r="G35" s="65"/>
      <c r="H35" s="63"/>
      <c r="I35" s="55"/>
      <c r="J35" s="59"/>
      <c r="K35" s="59"/>
      <c r="L35"/>
    </row>
    <row r="36" spans="1:12" ht="12.75" thickTop="1">
      <c r="H36" s="63"/>
      <c r="I36" s="55"/>
      <c r="J36" s="59"/>
      <c r="K36" s="59"/>
    </row>
    <row r="37" spans="1:12" ht="12.75">
      <c r="H37" s="63"/>
      <c r="I37" s="57"/>
      <c r="J37" s="57"/>
      <c r="K37" s="57"/>
      <c r="L37"/>
    </row>
    <row r="38" spans="1:12" ht="12.75">
      <c r="H38" s="63"/>
      <c r="I38" s="57"/>
      <c r="J38" s="60"/>
      <c r="K38" s="60"/>
      <c r="L38"/>
    </row>
    <row r="39" spans="1:12" ht="12.75">
      <c r="H39" s="63"/>
      <c r="I39" s="57"/>
      <c r="J39" s="57"/>
      <c r="K39" s="57"/>
      <c r="L39"/>
    </row>
    <row r="40" spans="1:12" ht="12.75">
      <c r="H40" s="63"/>
      <c r="I40" s="61"/>
      <c r="J40" s="61"/>
      <c r="K40" s="61"/>
      <c r="L40"/>
    </row>
  </sheetData>
  <mergeCells count="1">
    <mergeCell ref="A1:F1"/>
  </mergeCells>
  <pageMargins left="0.7" right="0.7" top="0.75" bottom="0.75" header="0.3" footer="0.3"/>
  <pageSetup paperSize="9" scale="9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showGridLines="0" view="pageBreakPreview" zoomScale="85" zoomScaleNormal="80" zoomScaleSheetLayoutView="85" workbookViewId="0">
      <selection sqref="A1:F1"/>
    </sheetView>
  </sheetViews>
  <sheetFormatPr defaultColWidth="8.85546875" defaultRowHeight="12"/>
  <cols>
    <col min="1" max="1" width="62" style="10" customWidth="1"/>
    <col min="2" max="2" width="13.7109375" style="7" customWidth="1"/>
    <col min="3" max="3" width="20.28515625" style="7" customWidth="1"/>
    <col min="4" max="4" width="19.85546875" style="7" customWidth="1"/>
    <col min="5" max="5" width="20.28515625" style="34" hidden="1" customWidth="1"/>
    <col min="6" max="6" width="20.28515625" style="7" hidden="1" customWidth="1"/>
    <col min="7" max="7" width="8.85546875" style="67"/>
    <col min="8" max="8" width="10" style="67" bestFit="1" customWidth="1"/>
    <col min="9" max="241" width="8.85546875" style="10"/>
    <col min="242" max="242" width="37.42578125" style="10" customWidth="1"/>
    <col min="243" max="243" width="13.42578125" style="10" customWidth="1"/>
    <col min="244" max="247" width="15" style="10" customWidth="1"/>
    <col min="248" max="497" width="8.85546875" style="10"/>
    <col min="498" max="498" width="37.42578125" style="10" customWidth="1"/>
    <col min="499" max="499" width="13.42578125" style="10" customWidth="1"/>
    <col min="500" max="503" width="15" style="10" customWidth="1"/>
    <col min="504" max="753" width="8.85546875" style="10"/>
    <col min="754" max="754" width="37.42578125" style="10" customWidth="1"/>
    <col min="755" max="755" width="13.42578125" style="10" customWidth="1"/>
    <col min="756" max="759" width="15" style="10" customWidth="1"/>
    <col min="760" max="1009" width="8.85546875" style="10"/>
    <col min="1010" max="1010" width="37.42578125" style="10" customWidth="1"/>
    <col min="1011" max="1011" width="13.42578125" style="10" customWidth="1"/>
    <col min="1012" max="1015" width="15" style="10" customWidth="1"/>
    <col min="1016" max="1265" width="8.85546875" style="10"/>
    <col min="1266" max="1266" width="37.42578125" style="10" customWidth="1"/>
    <col min="1267" max="1267" width="13.42578125" style="10" customWidth="1"/>
    <col min="1268" max="1271" width="15" style="10" customWidth="1"/>
    <col min="1272" max="1521" width="8.85546875" style="10"/>
    <col min="1522" max="1522" width="37.42578125" style="10" customWidth="1"/>
    <col min="1523" max="1523" width="13.42578125" style="10" customWidth="1"/>
    <col min="1524" max="1527" width="15" style="10" customWidth="1"/>
    <col min="1528" max="1777" width="8.85546875" style="10"/>
    <col min="1778" max="1778" width="37.42578125" style="10" customWidth="1"/>
    <col min="1779" max="1779" width="13.42578125" style="10" customWidth="1"/>
    <col min="1780" max="1783" width="15" style="10" customWidth="1"/>
    <col min="1784" max="2033" width="8.85546875" style="10"/>
    <col min="2034" max="2034" width="37.42578125" style="10" customWidth="1"/>
    <col min="2035" max="2035" width="13.42578125" style="10" customWidth="1"/>
    <col min="2036" max="2039" width="15" style="10" customWidth="1"/>
    <col min="2040" max="2289" width="8.85546875" style="10"/>
    <col min="2290" max="2290" width="37.42578125" style="10" customWidth="1"/>
    <col min="2291" max="2291" width="13.42578125" style="10" customWidth="1"/>
    <col min="2292" max="2295" width="15" style="10" customWidth="1"/>
    <col min="2296" max="2545" width="8.85546875" style="10"/>
    <col min="2546" max="2546" width="37.42578125" style="10" customWidth="1"/>
    <col min="2547" max="2547" width="13.42578125" style="10" customWidth="1"/>
    <col min="2548" max="2551" width="15" style="10" customWidth="1"/>
    <col min="2552" max="2801" width="8.85546875" style="10"/>
    <col min="2802" max="2802" width="37.42578125" style="10" customWidth="1"/>
    <col min="2803" max="2803" width="13.42578125" style="10" customWidth="1"/>
    <col min="2804" max="2807" width="15" style="10" customWidth="1"/>
    <col min="2808" max="3057" width="8.85546875" style="10"/>
    <col min="3058" max="3058" width="37.42578125" style="10" customWidth="1"/>
    <col min="3059" max="3059" width="13.42578125" style="10" customWidth="1"/>
    <col min="3060" max="3063" width="15" style="10" customWidth="1"/>
    <col min="3064" max="3313" width="8.85546875" style="10"/>
    <col min="3314" max="3314" width="37.42578125" style="10" customWidth="1"/>
    <col min="3315" max="3315" width="13.42578125" style="10" customWidth="1"/>
    <col min="3316" max="3319" width="15" style="10" customWidth="1"/>
    <col min="3320" max="3569" width="8.85546875" style="10"/>
    <col min="3570" max="3570" width="37.42578125" style="10" customWidth="1"/>
    <col min="3571" max="3571" width="13.42578125" style="10" customWidth="1"/>
    <col min="3572" max="3575" width="15" style="10" customWidth="1"/>
    <col min="3576" max="3825" width="8.85546875" style="10"/>
    <col min="3826" max="3826" width="37.42578125" style="10" customWidth="1"/>
    <col min="3827" max="3827" width="13.42578125" style="10" customWidth="1"/>
    <col min="3828" max="3831" width="15" style="10" customWidth="1"/>
    <col min="3832" max="4081" width="8.85546875" style="10"/>
    <col min="4082" max="4082" width="37.42578125" style="10" customWidth="1"/>
    <col min="4083" max="4083" width="13.42578125" style="10" customWidth="1"/>
    <col min="4084" max="4087" width="15" style="10" customWidth="1"/>
    <col min="4088" max="4337" width="8.85546875" style="10"/>
    <col min="4338" max="4338" width="37.42578125" style="10" customWidth="1"/>
    <col min="4339" max="4339" width="13.42578125" style="10" customWidth="1"/>
    <col min="4340" max="4343" width="15" style="10" customWidth="1"/>
    <col min="4344" max="4593" width="8.85546875" style="10"/>
    <col min="4594" max="4594" width="37.42578125" style="10" customWidth="1"/>
    <col min="4595" max="4595" width="13.42578125" style="10" customWidth="1"/>
    <col min="4596" max="4599" width="15" style="10" customWidth="1"/>
    <col min="4600" max="4849" width="8.85546875" style="10"/>
    <col min="4850" max="4850" width="37.42578125" style="10" customWidth="1"/>
    <col min="4851" max="4851" width="13.42578125" style="10" customWidth="1"/>
    <col min="4852" max="4855" width="15" style="10" customWidth="1"/>
    <col min="4856" max="5105" width="8.85546875" style="10"/>
    <col min="5106" max="5106" width="37.42578125" style="10" customWidth="1"/>
    <col min="5107" max="5107" width="13.42578125" style="10" customWidth="1"/>
    <col min="5108" max="5111" width="15" style="10" customWidth="1"/>
    <col min="5112" max="5361" width="8.85546875" style="10"/>
    <col min="5362" max="5362" width="37.42578125" style="10" customWidth="1"/>
    <col min="5363" max="5363" width="13.42578125" style="10" customWidth="1"/>
    <col min="5364" max="5367" width="15" style="10" customWidth="1"/>
    <col min="5368" max="5617" width="8.85546875" style="10"/>
    <col min="5618" max="5618" width="37.42578125" style="10" customWidth="1"/>
    <col min="5619" max="5619" width="13.42578125" style="10" customWidth="1"/>
    <col min="5620" max="5623" width="15" style="10" customWidth="1"/>
    <col min="5624" max="5873" width="8.85546875" style="10"/>
    <col min="5874" max="5874" width="37.42578125" style="10" customWidth="1"/>
    <col min="5875" max="5875" width="13.42578125" style="10" customWidth="1"/>
    <col min="5876" max="5879" width="15" style="10" customWidth="1"/>
    <col min="5880" max="6129" width="8.85546875" style="10"/>
    <col min="6130" max="6130" width="37.42578125" style="10" customWidth="1"/>
    <col min="6131" max="6131" width="13.42578125" style="10" customWidth="1"/>
    <col min="6132" max="6135" width="15" style="10" customWidth="1"/>
    <col min="6136" max="6385" width="8.85546875" style="10"/>
    <col min="6386" max="6386" width="37.42578125" style="10" customWidth="1"/>
    <col min="6387" max="6387" width="13.42578125" style="10" customWidth="1"/>
    <col min="6388" max="6391" width="15" style="10" customWidth="1"/>
    <col min="6392" max="6641" width="8.85546875" style="10"/>
    <col min="6642" max="6642" width="37.42578125" style="10" customWidth="1"/>
    <col min="6643" max="6643" width="13.42578125" style="10" customWidth="1"/>
    <col min="6644" max="6647" width="15" style="10" customWidth="1"/>
    <col min="6648" max="6897" width="8.85546875" style="10"/>
    <col min="6898" max="6898" width="37.42578125" style="10" customWidth="1"/>
    <col min="6899" max="6899" width="13.42578125" style="10" customWidth="1"/>
    <col min="6900" max="6903" width="15" style="10" customWidth="1"/>
    <col min="6904" max="7153" width="8.85546875" style="10"/>
    <col min="7154" max="7154" width="37.42578125" style="10" customWidth="1"/>
    <col min="7155" max="7155" width="13.42578125" style="10" customWidth="1"/>
    <col min="7156" max="7159" width="15" style="10" customWidth="1"/>
    <col min="7160" max="7409" width="8.85546875" style="10"/>
    <col min="7410" max="7410" width="37.42578125" style="10" customWidth="1"/>
    <col min="7411" max="7411" width="13.42578125" style="10" customWidth="1"/>
    <col min="7412" max="7415" width="15" style="10" customWidth="1"/>
    <col min="7416" max="7665" width="8.85546875" style="10"/>
    <col min="7666" max="7666" width="37.42578125" style="10" customWidth="1"/>
    <col min="7667" max="7667" width="13.42578125" style="10" customWidth="1"/>
    <col min="7668" max="7671" width="15" style="10" customWidth="1"/>
    <col min="7672" max="7921" width="8.85546875" style="10"/>
    <col min="7922" max="7922" width="37.42578125" style="10" customWidth="1"/>
    <col min="7923" max="7923" width="13.42578125" style="10" customWidth="1"/>
    <col min="7924" max="7927" width="15" style="10" customWidth="1"/>
    <col min="7928" max="8177" width="8.85546875" style="10"/>
    <col min="8178" max="8178" width="37.42578125" style="10" customWidth="1"/>
    <col min="8179" max="8179" width="13.42578125" style="10" customWidth="1"/>
    <col min="8180" max="8183" width="15" style="10" customWidth="1"/>
    <col min="8184" max="8433" width="8.85546875" style="10"/>
    <col min="8434" max="8434" width="37.42578125" style="10" customWidth="1"/>
    <col min="8435" max="8435" width="13.42578125" style="10" customWidth="1"/>
    <col min="8436" max="8439" width="15" style="10" customWidth="1"/>
    <col min="8440" max="8689" width="8.85546875" style="10"/>
    <col min="8690" max="8690" width="37.42578125" style="10" customWidth="1"/>
    <col min="8691" max="8691" width="13.42578125" style="10" customWidth="1"/>
    <col min="8692" max="8695" width="15" style="10" customWidth="1"/>
    <col min="8696" max="8945" width="8.85546875" style="10"/>
    <col min="8946" max="8946" width="37.42578125" style="10" customWidth="1"/>
    <col min="8947" max="8947" width="13.42578125" style="10" customWidth="1"/>
    <col min="8948" max="8951" width="15" style="10" customWidth="1"/>
    <col min="8952" max="9201" width="8.85546875" style="10"/>
    <col min="9202" max="9202" width="37.42578125" style="10" customWidth="1"/>
    <col min="9203" max="9203" width="13.42578125" style="10" customWidth="1"/>
    <col min="9204" max="9207" width="15" style="10" customWidth="1"/>
    <col min="9208" max="9457" width="8.85546875" style="10"/>
    <col min="9458" max="9458" width="37.42578125" style="10" customWidth="1"/>
    <col min="9459" max="9459" width="13.42578125" style="10" customWidth="1"/>
    <col min="9460" max="9463" width="15" style="10" customWidth="1"/>
    <col min="9464" max="9713" width="8.85546875" style="10"/>
    <col min="9714" max="9714" width="37.42578125" style="10" customWidth="1"/>
    <col min="9715" max="9715" width="13.42578125" style="10" customWidth="1"/>
    <col min="9716" max="9719" width="15" style="10" customWidth="1"/>
    <col min="9720" max="9969" width="8.85546875" style="10"/>
    <col min="9970" max="9970" width="37.42578125" style="10" customWidth="1"/>
    <col min="9971" max="9971" width="13.42578125" style="10" customWidth="1"/>
    <col min="9972" max="9975" width="15" style="10" customWidth="1"/>
    <col min="9976" max="10225" width="8.85546875" style="10"/>
    <col min="10226" max="10226" width="37.42578125" style="10" customWidth="1"/>
    <col min="10227" max="10227" width="13.42578125" style="10" customWidth="1"/>
    <col min="10228" max="10231" width="15" style="10" customWidth="1"/>
    <col min="10232" max="10481" width="8.85546875" style="10"/>
    <col min="10482" max="10482" width="37.42578125" style="10" customWidth="1"/>
    <col min="10483" max="10483" width="13.42578125" style="10" customWidth="1"/>
    <col min="10484" max="10487" width="15" style="10" customWidth="1"/>
    <col min="10488" max="10737" width="8.85546875" style="10"/>
    <col min="10738" max="10738" width="37.42578125" style="10" customWidth="1"/>
    <col min="10739" max="10739" width="13.42578125" style="10" customWidth="1"/>
    <col min="10740" max="10743" width="15" style="10" customWidth="1"/>
    <col min="10744" max="10993" width="8.85546875" style="10"/>
    <col min="10994" max="10994" width="37.42578125" style="10" customWidth="1"/>
    <col min="10995" max="10995" width="13.42578125" style="10" customWidth="1"/>
    <col min="10996" max="10999" width="15" style="10" customWidth="1"/>
    <col min="11000" max="11249" width="8.85546875" style="10"/>
    <col min="11250" max="11250" width="37.42578125" style="10" customWidth="1"/>
    <col min="11251" max="11251" width="13.42578125" style="10" customWidth="1"/>
    <col min="11252" max="11255" width="15" style="10" customWidth="1"/>
    <col min="11256" max="11505" width="8.85546875" style="10"/>
    <col min="11506" max="11506" width="37.42578125" style="10" customWidth="1"/>
    <col min="11507" max="11507" width="13.42578125" style="10" customWidth="1"/>
    <col min="11508" max="11511" width="15" style="10" customWidth="1"/>
    <col min="11512" max="11761" width="8.85546875" style="10"/>
    <col min="11762" max="11762" width="37.42578125" style="10" customWidth="1"/>
    <col min="11763" max="11763" width="13.42578125" style="10" customWidth="1"/>
    <col min="11764" max="11767" width="15" style="10" customWidth="1"/>
    <col min="11768" max="12017" width="8.85546875" style="10"/>
    <col min="12018" max="12018" width="37.42578125" style="10" customWidth="1"/>
    <col min="12019" max="12019" width="13.42578125" style="10" customWidth="1"/>
    <col min="12020" max="12023" width="15" style="10" customWidth="1"/>
    <col min="12024" max="12273" width="8.85546875" style="10"/>
    <col min="12274" max="12274" width="37.42578125" style="10" customWidth="1"/>
    <col min="12275" max="12275" width="13.42578125" style="10" customWidth="1"/>
    <col min="12276" max="12279" width="15" style="10" customWidth="1"/>
    <col min="12280" max="12529" width="8.85546875" style="10"/>
    <col min="12530" max="12530" width="37.42578125" style="10" customWidth="1"/>
    <col min="12531" max="12531" width="13.42578125" style="10" customWidth="1"/>
    <col min="12532" max="12535" width="15" style="10" customWidth="1"/>
    <col min="12536" max="12785" width="8.85546875" style="10"/>
    <col min="12786" max="12786" width="37.42578125" style="10" customWidth="1"/>
    <col min="12787" max="12787" width="13.42578125" style="10" customWidth="1"/>
    <col min="12788" max="12791" width="15" style="10" customWidth="1"/>
    <col min="12792" max="13041" width="8.85546875" style="10"/>
    <col min="13042" max="13042" width="37.42578125" style="10" customWidth="1"/>
    <col min="13043" max="13043" width="13.42578125" style="10" customWidth="1"/>
    <col min="13044" max="13047" width="15" style="10" customWidth="1"/>
    <col min="13048" max="13297" width="8.85546875" style="10"/>
    <col min="13298" max="13298" width="37.42578125" style="10" customWidth="1"/>
    <col min="13299" max="13299" width="13.42578125" style="10" customWidth="1"/>
    <col min="13300" max="13303" width="15" style="10" customWidth="1"/>
    <col min="13304" max="13553" width="8.85546875" style="10"/>
    <col min="13554" max="13554" width="37.42578125" style="10" customWidth="1"/>
    <col min="13555" max="13555" width="13.42578125" style="10" customWidth="1"/>
    <col min="13556" max="13559" width="15" style="10" customWidth="1"/>
    <col min="13560" max="13809" width="8.85546875" style="10"/>
    <col min="13810" max="13810" width="37.42578125" style="10" customWidth="1"/>
    <col min="13811" max="13811" width="13.42578125" style="10" customWidth="1"/>
    <col min="13812" max="13815" width="15" style="10" customWidth="1"/>
    <col min="13816" max="14065" width="8.85546875" style="10"/>
    <col min="14066" max="14066" width="37.42578125" style="10" customWidth="1"/>
    <col min="14067" max="14067" width="13.42578125" style="10" customWidth="1"/>
    <col min="14068" max="14071" width="15" style="10" customWidth="1"/>
    <col min="14072" max="14321" width="8.85546875" style="10"/>
    <col min="14322" max="14322" width="37.42578125" style="10" customWidth="1"/>
    <col min="14323" max="14323" width="13.42578125" style="10" customWidth="1"/>
    <col min="14324" max="14327" width="15" style="10" customWidth="1"/>
    <col min="14328" max="14577" width="8.85546875" style="10"/>
    <col min="14578" max="14578" width="37.42578125" style="10" customWidth="1"/>
    <col min="14579" max="14579" width="13.42578125" style="10" customWidth="1"/>
    <col min="14580" max="14583" width="15" style="10" customWidth="1"/>
    <col min="14584" max="14833" width="8.85546875" style="10"/>
    <col min="14834" max="14834" width="37.42578125" style="10" customWidth="1"/>
    <col min="14835" max="14835" width="13.42578125" style="10" customWidth="1"/>
    <col min="14836" max="14839" width="15" style="10" customWidth="1"/>
    <col min="14840" max="15089" width="8.85546875" style="10"/>
    <col min="15090" max="15090" width="37.42578125" style="10" customWidth="1"/>
    <col min="15091" max="15091" width="13.42578125" style="10" customWidth="1"/>
    <col min="15092" max="15095" width="15" style="10" customWidth="1"/>
    <col min="15096" max="15345" width="8.85546875" style="10"/>
    <col min="15346" max="15346" width="37.42578125" style="10" customWidth="1"/>
    <col min="15347" max="15347" width="13.42578125" style="10" customWidth="1"/>
    <col min="15348" max="15351" width="15" style="10" customWidth="1"/>
    <col min="15352" max="15601" width="8.85546875" style="10"/>
    <col min="15602" max="15602" width="37.42578125" style="10" customWidth="1"/>
    <col min="15603" max="15603" width="13.42578125" style="10" customWidth="1"/>
    <col min="15604" max="15607" width="15" style="10" customWidth="1"/>
    <col min="15608" max="15857" width="8.85546875" style="10"/>
    <col min="15858" max="15858" width="37.42578125" style="10" customWidth="1"/>
    <col min="15859" max="15859" width="13.42578125" style="10" customWidth="1"/>
    <col min="15860" max="15863" width="15" style="10" customWidth="1"/>
    <col min="15864" max="16113" width="8.85546875" style="10"/>
    <col min="16114" max="16114" width="37.42578125" style="10" customWidth="1"/>
    <col min="16115" max="16115" width="13.42578125" style="10" customWidth="1"/>
    <col min="16116" max="16119" width="15" style="10" customWidth="1"/>
    <col min="16120" max="16384" width="8.85546875" style="10"/>
  </cols>
  <sheetData>
    <row r="1" spans="1:8" ht="21.6" customHeight="1">
      <c r="A1" s="191" t="s">
        <v>152</v>
      </c>
      <c r="B1" s="191"/>
      <c r="C1" s="191"/>
      <c r="D1" s="191"/>
      <c r="E1" s="191"/>
      <c r="F1" s="191"/>
    </row>
    <row r="2" spans="1:8" ht="38.25" customHeight="1">
      <c r="A2" s="139"/>
      <c r="B2" s="140"/>
      <c r="C2" s="114" t="str">
        <f>+'Gelir Tablosu'!C2</f>
        <v>Cari dönem 
bağımsız denetimden geçmiş</v>
      </c>
      <c r="D2" s="114" t="str">
        <f>+'Gelir Tablosu'!D2</f>
        <v>Geçmiş dönem bağımsız denetimden geçmiş</v>
      </c>
      <c r="E2" s="115"/>
      <c r="F2" s="115"/>
    </row>
    <row r="3" spans="1:8" ht="28.5" customHeight="1">
      <c r="A3" s="141" t="s">
        <v>133</v>
      </c>
      <c r="B3" s="142" t="s">
        <v>59</v>
      </c>
      <c r="C3" s="118" t="str">
        <f>+'Gelir Tablosu'!C3</f>
        <v>1 Ocak-
31 Aralık 2017</v>
      </c>
      <c r="D3" s="118" t="str">
        <f>+'Gelir Tablosu'!D3</f>
        <v>1 Ocak-
31 Aralık 2016</v>
      </c>
      <c r="E3" s="77"/>
      <c r="F3" s="77"/>
    </row>
    <row r="4" spans="1:8">
      <c r="A4" s="143"/>
      <c r="B4" s="13"/>
      <c r="C4" s="13"/>
      <c r="D4" s="144"/>
      <c r="E4" s="13"/>
      <c r="F4" s="13"/>
      <c r="G4" s="62" t="s">
        <v>146</v>
      </c>
      <c r="H4" s="62" t="s">
        <v>146</v>
      </c>
    </row>
    <row r="5" spans="1:8">
      <c r="A5" s="92" t="s">
        <v>87</v>
      </c>
      <c r="B5" s="4"/>
      <c r="C5" s="52">
        <f>+'Gelir Tablosu'!C33</f>
        <v>1489983</v>
      </c>
      <c r="D5" s="52">
        <f>+'Gelir Tablosu'!D33</f>
        <v>955308</v>
      </c>
      <c r="E5" s="52"/>
      <c r="F5" s="52"/>
      <c r="G5" s="67">
        <f>+C5-'[1]Comprehensive Income Statement'!C5</f>
        <v>0</v>
      </c>
      <c r="H5" s="67">
        <f>+D5-'[1]Comprehensive Income Statement'!D5</f>
        <v>0</v>
      </c>
    </row>
    <row r="6" spans="1:8">
      <c r="A6" s="122"/>
      <c r="B6" s="6"/>
      <c r="C6" s="6"/>
      <c r="D6" s="3"/>
      <c r="E6" s="6"/>
      <c r="F6" s="6"/>
    </row>
    <row r="7" spans="1:8">
      <c r="A7" s="122" t="s">
        <v>37</v>
      </c>
      <c r="B7" s="6"/>
      <c r="C7" s="6"/>
      <c r="D7" s="3"/>
      <c r="E7" s="6"/>
      <c r="F7" s="6"/>
    </row>
    <row r="8" spans="1:8">
      <c r="A8" s="106"/>
      <c r="B8" s="6"/>
      <c r="C8" s="3"/>
      <c r="D8" s="3"/>
      <c r="E8" s="6"/>
      <c r="F8" s="3"/>
    </row>
    <row r="9" spans="1:8">
      <c r="A9" s="122" t="s">
        <v>45</v>
      </c>
      <c r="B9" s="3"/>
      <c r="C9" s="3"/>
      <c r="D9" s="3"/>
      <c r="E9" s="6"/>
      <c r="F9" s="3"/>
    </row>
    <row r="10" spans="1:8">
      <c r="A10" s="106" t="s">
        <v>68</v>
      </c>
      <c r="B10" s="128">
        <v>17</v>
      </c>
      <c r="C10" s="23">
        <v>23</v>
      </c>
      <c r="D10" s="23">
        <v>-15458</v>
      </c>
      <c r="E10" s="23"/>
      <c r="F10" s="23"/>
    </row>
    <row r="11" spans="1:8">
      <c r="A11" s="106"/>
      <c r="B11" s="128"/>
      <c r="C11" s="35"/>
      <c r="D11" s="35"/>
      <c r="E11" s="35"/>
      <c r="F11" s="21"/>
    </row>
    <row r="12" spans="1:8" ht="24">
      <c r="A12" s="122" t="s">
        <v>88</v>
      </c>
      <c r="B12" s="128"/>
      <c r="C12" s="35"/>
      <c r="D12" s="35"/>
      <c r="E12" s="35"/>
      <c r="F12" s="21"/>
    </row>
    <row r="13" spans="1:8" ht="24">
      <c r="A13" s="130" t="s">
        <v>89</v>
      </c>
      <c r="B13" s="131">
        <v>17</v>
      </c>
      <c r="C13" s="25">
        <v>-5</v>
      </c>
      <c r="D13" s="25">
        <v>3091</v>
      </c>
      <c r="E13" s="25"/>
      <c r="F13" s="25"/>
    </row>
    <row r="14" spans="1:8">
      <c r="A14" s="106"/>
      <c r="B14" s="128"/>
      <c r="C14" s="23"/>
      <c r="D14" s="23"/>
      <c r="E14" s="23"/>
      <c r="F14" s="22"/>
    </row>
    <row r="15" spans="1:8">
      <c r="A15" s="122" t="s">
        <v>46</v>
      </c>
      <c r="B15" s="128"/>
      <c r="C15" s="23"/>
      <c r="D15" s="23"/>
      <c r="E15" s="23"/>
      <c r="F15" s="23"/>
    </row>
    <row r="16" spans="1:8" s="11" customFormat="1" ht="24">
      <c r="A16" s="109" t="s">
        <v>90</v>
      </c>
      <c r="B16" s="128">
        <v>17</v>
      </c>
      <c r="C16" s="23">
        <v>-1350</v>
      </c>
      <c r="D16" s="23">
        <v>6130</v>
      </c>
      <c r="E16" s="23"/>
      <c r="F16" s="23"/>
      <c r="G16" s="67"/>
      <c r="H16" s="67"/>
    </row>
    <row r="17" spans="1:8" s="11" customFormat="1">
      <c r="A17" s="145" t="s">
        <v>142</v>
      </c>
      <c r="B17" s="131">
        <v>17</v>
      </c>
      <c r="C17" s="25">
        <v>-208664</v>
      </c>
      <c r="D17" s="25">
        <v>-227226</v>
      </c>
      <c r="E17" s="25"/>
      <c r="F17" s="25"/>
      <c r="G17" s="67"/>
      <c r="H17" s="67"/>
    </row>
    <row r="18" spans="1:8" s="11" customFormat="1" ht="24">
      <c r="A18" s="146" t="s">
        <v>91</v>
      </c>
      <c r="B18" s="128"/>
      <c r="C18" s="23"/>
      <c r="D18" s="23"/>
      <c r="E18" s="23"/>
      <c r="F18" s="22"/>
      <c r="G18" s="67"/>
      <c r="H18" s="67"/>
    </row>
    <row r="19" spans="1:8" s="11" customFormat="1" ht="24">
      <c r="A19" s="147" t="s">
        <v>92</v>
      </c>
      <c r="B19" s="128">
        <v>17</v>
      </c>
      <c r="C19" s="23">
        <v>68</v>
      </c>
      <c r="D19" s="23">
        <v>-306</v>
      </c>
      <c r="E19" s="23"/>
      <c r="F19" s="23"/>
      <c r="G19" s="67"/>
      <c r="H19" s="67"/>
    </row>
    <row r="20" spans="1:8" s="11" customFormat="1" ht="24">
      <c r="A20" s="145" t="s">
        <v>93</v>
      </c>
      <c r="B20" s="131">
        <v>17</v>
      </c>
      <c r="C20" s="25">
        <v>41733</v>
      </c>
      <c r="D20" s="25">
        <v>45445</v>
      </c>
      <c r="E20" s="25"/>
      <c r="F20" s="25"/>
      <c r="G20" s="67"/>
      <c r="H20" s="67"/>
    </row>
    <row r="21" spans="1:8" s="11" customFormat="1">
      <c r="A21" s="147"/>
      <c r="B21" s="128"/>
      <c r="G21" s="62" t="s">
        <v>146</v>
      </c>
      <c r="H21" s="62" t="s">
        <v>146</v>
      </c>
    </row>
    <row r="22" spans="1:8">
      <c r="A22" s="92" t="s">
        <v>37</v>
      </c>
      <c r="B22" s="4"/>
      <c r="C22" s="24">
        <f>+SUM(C10:C20)</f>
        <v>-168195</v>
      </c>
      <c r="D22" s="24">
        <f>+SUM(D10:D20)</f>
        <v>-188324</v>
      </c>
      <c r="E22" s="24"/>
      <c r="F22" s="24"/>
      <c r="G22" s="67">
        <f>+C22-'[1]Comprehensive Income Statement'!C22</f>
        <v>0</v>
      </c>
      <c r="H22" s="67">
        <f>+D22-'[1]Comprehensive Income Statement'!D22</f>
        <v>0</v>
      </c>
    </row>
    <row r="23" spans="1:8">
      <c r="A23" s="148"/>
      <c r="B23" s="149"/>
      <c r="C23" s="150"/>
      <c r="D23" s="150"/>
      <c r="E23" s="5"/>
      <c r="F23" s="4"/>
    </row>
    <row r="24" spans="1:8" ht="18.75" customHeight="1" thickBot="1">
      <c r="A24" s="151" t="s">
        <v>21</v>
      </c>
      <c r="B24" s="152"/>
      <c r="C24" s="153">
        <f>+C5+C22</f>
        <v>1321788</v>
      </c>
      <c r="D24" s="153">
        <f>+D5+D22</f>
        <v>766984</v>
      </c>
      <c r="E24" s="26"/>
      <c r="F24" s="26"/>
      <c r="G24" s="67">
        <f>+C24-'[1]Comprehensive Income Statement'!C24</f>
        <v>0</v>
      </c>
      <c r="H24" s="67">
        <f>+D24-'[1]Comprehensive Income Statement'!D24</f>
        <v>0</v>
      </c>
    </row>
    <row r="25" spans="1:8">
      <c r="A25" s="14"/>
      <c r="B25" s="15"/>
      <c r="C25" s="15"/>
      <c r="D25" s="15"/>
      <c r="E25" s="36"/>
      <c r="F25" s="15"/>
    </row>
    <row r="26" spans="1:8">
      <c r="A26" s="16"/>
      <c r="B26" s="17"/>
      <c r="C26" s="17"/>
      <c r="D26" s="17"/>
      <c r="E26" s="37"/>
      <c r="F26" s="17"/>
    </row>
  </sheetData>
  <mergeCells count="1">
    <mergeCell ref="A1:F1"/>
  </mergeCells>
  <pageMargins left="0.7" right="0.7" top="0.75" bottom="0.75" header="0.3" footer="0.3"/>
  <pageSetup paperSize="9" scale="7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9"/>
  <sheetViews>
    <sheetView showGridLines="0" view="pageBreakPreview" zoomScale="85" zoomScaleNormal="85" zoomScaleSheetLayoutView="85" workbookViewId="0">
      <selection sqref="A1:L1"/>
    </sheetView>
  </sheetViews>
  <sheetFormatPr defaultColWidth="9.140625" defaultRowHeight="12"/>
  <cols>
    <col min="1" max="1" width="36.140625" style="10" customWidth="1"/>
    <col min="2" max="2" width="12" style="10" customWidth="1"/>
    <col min="3" max="3" width="10.85546875" style="10" customWidth="1"/>
    <col min="4" max="4" width="12" style="10" customWidth="1"/>
    <col min="5" max="6" width="18" style="10" customWidth="1"/>
    <col min="7" max="7" width="1.5703125" style="10" customWidth="1"/>
    <col min="8" max="12" width="18" style="10" customWidth="1"/>
    <col min="13" max="13" width="9.140625" style="7"/>
    <col min="14" max="16384" width="9.140625" style="10"/>
  </cols>
  <sheetData>
    <row r="1" spans="1:36" ht="30.75" customHeight="1">
      <c r="A1" s="191" t="s">
        <v>161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</row>
    <row r="2" spans="1:36" ht="65.25" customHeight="1">
      <c r="A2" s="154"/>
      <c r="B2" s="12"/>
      <c r="C2" s="12"/>
      <c r="D2" s="12"/>
      <c r="E2" s="192" t="s">
        <v>141</v>
      </c>
      <c r="F2" s="192"/>
      <c r="G2" s="155"/>
      <c r="H2" s="117" t="s">
        <v>140</v>
      </c>
      <c r="I2" s="12"/>
      <c r="J2" s="193" t="s">
        <v>54</v>
      </c>
      <c r="K2" s="193"/>
      <c r="L2" s="12"/>
    </row>
    <row r="3" spans="1:36" s="18" customFormat="1" ht="93" customHeight="1">
      <c r="A3" s="141" t="s">
        <v>133</v>
      </c>
      <c r="B3" s="117" t="s">
        <v>35</v>
      </c>
      <c r="C3" s="117" t="s">
        <v>127</v>
      </c>
      <c r="D3" s="117" t="s">
        <v>85</v>
      </c>
      <c r="E3" s="117" t="s">
        <v>86</v>
      </c>
      <c r="F3" s="117" t="s">
        <v>137</v>
      </c>
      <c r="G3" s="117"/>
      <c r="H3" s="117" t="s">
        <v>139</v>
      </c>
      <c r="I3" s="117" t="s">
        <v>74</v>
      </c>
      <c r="J3" s="117" t="s">
        <v>63</v>
      </c>
      <c r="K3" s="117" t="s">
        <v>138</v>
      </c>
      <c r="L3" s="117" t="s">
        <v>36</v>
      </c>
      <c r="M3" s="69" t="s">
        <v>146</v>
      </c>
    </row>
    <row r="4" spans="1:36" s="32" customFormat="1" ht="23.25" customHeight="1">
      <c r="A4" s="156" t="s">
        <v>76</v>
      </c>
      <c r="B4" s="157">
        <v>350910</v>
      </c>
      <c r="C4" s="157">
        <v>27920</v>
      </c>
      <c r="D4" s="157">
        <v>8</v>
      </c>
      <c r="E4" s="157">
        <v>11066</v>
      </c>
      <c r="F4" s="158">
        <v>-154408</v>
      </c>
      <c r="G4" s="158"/>
      <c r="H4" s="158">
        <v>-1652</v>
      </c>
      <c r="I4" s="158">
        <v>438411</v>
      </c>
      <c r="J4" s="158">
        <v>1545689</v>
      </c>
      <c r="K4" s="158">
        <v>841911</v>
      </c>
      <c r="L4" s="158">
        <v>3059855</v>
      </c>
      <c r="M4" s="70">
        <f>+L4-'[1]Changes In Equity'!L4</f>
        <v>0</v>
      </c>
      <c r="N4" s="44"/>
      <c r="O4" s="45"/>
      <c r="P4" s="45"/>
      <c r="Q4" s="44"/>
      <c r="R4" s="45"/>
      <c r="S4" s="45"/>
      <c r="T4" s="45"/>
      <c r="U4" s="45"/>
      <c r="V4" s="45"/>
      <c r="W4" s="45"/>
      <c r="X4" s="45"/>
    </row>
    <row r="5" spans="1:36" ht="12.75">
      <c r="A5" s="106"/>
      <c r="B5" s="159"/>
      <c r="C5" s="159"/>
      <c r="D5" s="159"/>
      <c r="E5" s="159"/>
      <c r="F5" s="159"/>
      <c r="G5" s="159"/>
      <c r="H5" s="159"/>
      <c r="I5" s="159"/>
      <c r="J5" s="160"/>
      <c r="K5" s="160"/>
      <c r="L5" s="159"/>
      <c r="N5" s="43"/>
      <c r="O5"/>
      <c r="P5"/>
      <c r="Q5"/>
      <c r="R5"/>
      <c r="S5"/>
      <c r="T5"/>
      <c r="U5"/>
      <c r="V5"/>
      <c r="W5"/>
      <c r="X5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</row>
    <row r="6" spans="1:36">
      <c r="A6" s="106" t="s">
        <v>87</v>
      </c>
      <c r="B6" s="129">
        <v>0</v>
      </c>
      <c r="C6" s="129">
        <v>0</v>
      </c>
      <c r="D6" s="129">
        <v>0</v>
      </c>
      <c r="E6" s="129" t="s">
        <v>132</v>
      </c>
      <c r="F6" s="129" t="s">
        <v>132</v>
      </c>
      <c r="G6" s="129"/>
      <c r="H6" s="129">
        <v>0</v>
      </c>
      <c r="I6" s="129">
        <v>0</v>
      </c>
      <c r="J6" s="129">
        <v>0</v>
      </c>
      <c r="K6" s="129">
        <v>955308</v>
      </c>
      <c r="L6" s="129">
        <f>+SUM(B6:K6)</f>
        <v>955308</v>
      </c>
      <c r="M6" s="70">
        <f>+L6-'[1]Changes In Equity'!L6</f>
        <v>0</v>
      </c>
      <c r="N6" s="43"/>
      <c r="O6" s="46"/>
      <c r="P6" s="46"/>
      <c r="Q6" s="46"/>
      <c r="R6" s="46"/>
      <c r="S6" s="46"/>
      <c r="T6" s="46"/>
      <c r="U6" s="46"/>
      <c r="V6" s="46"/>
      <c r="W6" s="47"/>
      <c r="X6" s="47"/>
      <c r="Z6" s="32"/>
      <c r="AA6" s="32"/>
      <c r="AB6" s="32"/>
      <c r="AC6" s="32"/>
      <c r="AD6" s="51"/>
      <c r="AE6" s="51"/>
      <c r="AF6" s="32"/>
      <c r="AG6" s="32"/>
      <c r="AH6" s="32"/>
      <c r="AI6" s="32"/>
      <c r="AJ6" s="32"/>
    </row>
    <row r="7" spans="1:36">
      <c r="A7" s="130" t="s">
        <v>37</v>
      </c>
      <c r="B7" s="161">
        <v>0</v>
      </c>
      <c r="C7" s="161">
        <v>0</v>
      </c>
      <c r="D7" s="161">
        <v>0</v>
      </c>
      <c r="E7" s="161">
        <v>5824</v>
      </c>
      <c r="F7" s="161">
        <v>-181781</v>
      </c>
      <c r="G7" s="161"/>
      <c r="H7" s="161">
        <v>-12367</v>
      </c>
      <c r="I7" s="161">
        <v>0</v>
      </c>
      <c r="J7" s="161">
        <v>0</v>
      </c>
      <c r="K7" s="161">
        <v>0</v>
      </c>
      <c r="L7" s="161">
        <f>+SUM(B7:K7)</f>
        <v>-188324</v>
      </c>
      <c r="M7" s="70">
        <f>+L7-'[1]Changes In Equity'!L7</f>
        <v>0</v>
      </c>
      <c r="N7" s="43"/>
      <c r="O7" s="46"/>
      <c r="P7" s="46"/>
      <c r="Q7" s="46"/>
      <c r="R7" s="47"/>
      <c r="S7" s="47"/>
      <c r="T7" s="47"/>
      <c r="U7" s="46"/>
      <c r="V7" s="46"/>
      <c r="W7" s="46"/>
      <c r="X7" s="47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</row>
    <row r="8" spans="1:36">
      <c r="A8" s="106" t="s">
        <v>21</v>
      </c>
      <c r="B8" s="129">
        <f>+SUM(B6:B7)</f>
        <v>0</v>
      </c>
      <c r="C8" s="129">
        <f t="shared" ref="C8:K8" si="0">+SUM(C6:C7)</f>
        <v>0</v>
      </c>
      <c r="D8" s="129">
        <f t="shared" si="0"/>
        <v>0</v>
      </c>
      <c r="E8" s="129">
        <f t="shared" si="0"/>
        <v>5824</v>
      </c>
      <c r="F8" s="129">
        <f t="shared" si="0"/>
        <v>-181781</v>
      </c>
      <c r="G8" s="129">
        <f t="shared" si="0"/>
        <v>0</v>
      </c>
      <c r="H8" s="129">
        <f t="shared" si="0"/>
        <v>-12367</v>
      </c>
      <c r="I8" s="129">
        <f t="shared" si="0"/>
        <v>0</v>
      </c>
      <c r="J8" s="129">
        <f t="shared" si="0"/>
        <v>0</v>
      </c>
      <c r="K8" s="129">
        <f t="shared" si="0"/>
        <v>955308</v>
      </c>
      <c r="L8" s="129">
        <f>+SUM(B8:K8)</f>
        <v>766984</v>
      </c>
      <c r="M8" s="70">
        <f>+L8-'[1]Changes In Equity'!L8</f>
        <v>0</v>
      </c>
      <c r="N8" s="43"/>
      <c r="O8" s="46"/>
      <c r="P8" s="46"/>
      <c r="Q8" s="46"/>
      <c r="R8" s="47"/>
      <c r="S8" s="47"/>
      <c r="T8" s="47"/>
      <c r="U8" s="46"/>
      <c r="V8" s="46"/>
      <c r="W8" s="47"/>
      <c r="X8" s="47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</row>
    <row r="9" spans="1:36">
      <c r="A9" s="106" t="s">
        <v>23</v>
      </c>
      <c r="B9" s="129">
        <v>0</v>
      </c>
      <c r="C9" s="129">
        <v>0</v>
      </c>
      <c r="D9" s="129">
        <v>0</v>
      </c>
      <c r="E9" s="129">
        <v>0</v>
      </c>
      <c r="F9" s="129">
        <v>0</v>
      </c>
      <c r="G9" s="129"/>
      <c r="H9" s="129">
        <v>0</v>
      </c>
      <c r="I9" s="129">
        <v>64567</v>
      </c>
      <c r="J9" s="129">
        <v>777344</v>
      </c>
      <c r="K9" s="129">
        <v>-841911</v>
      </c>
      <c r="L9" s="129">
        <v>0</v>
      </c>
      <c r="M9" s="70">
        <f>+L9-'[1]Changes In Equity'!L9</f>
        <v>0</v>
      </c>
      <c r="N9" s="43"/>
      <c r="O9" s="46"/>
      <c r="P9" s="46"/>
      <c r="Q9" s="46"/>
      <c r="R9" s="46"/>
      <c r="S9" s="46"/>
      <c r="T9" s="46"/>
      <c r="U9" s="47"/>
      <c r="V9" s="47"/>
      <c r="W9" s="47"/>
      <c r="X9" s="46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</row>
    <row r="10" spans="1:36">
      <c r="A10" s="106" t="s">
        <v>84</v>
      </c>
      <c r="B10" s="129">
        <v>0</v>
      </c>
      <c r="C10" s="129">
        <v>0</v>
      </c>
      <c r="D10" s="129">
        <v>0</v>
      </c>
      <c r="E10" s="129">
        <v>0</v>
      </c>
      <c r="F10" s="129">
        <v>0</v>
      </c>
      <c r="G10" s="129"/>
      <c r="H10" s="129">
        <v>0</v>
      </c>
      <c r="I10" s="129">
        <v>-218771</v>
      </c>
      <c r="J10" s="129">
        <v>-444449</v>
      </c>
      <c r="K10" s="129">
        <v>0</v>
      </c>
      <c r="L10" s="129">
        <f>+SUM(B10:K10)</f>
        <v>-663220</v>
      </c>
      <c r="M10" s="70">
        <f>+L10-'[1]Changes In Equity'!L10</f>
        <v>0</v>
      </c>
      <c r="N10" s="43"/>
      <c r="O10" s="46"/>
      <c r="P10" s="46"/>
      <c r="Q10" s="46"/>
      <c r="R10" s="46"/>
      <c r="S10" s="46"/>
      <c r="T10" s="46"/>
      <c r="U10" s="46"/>
      <c r="V10" s="47"/>
      <c r="W10" s="46"/>
      <c r="X10" s="47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</row>
    <row r="11" spans="1:36" s="32" customFormat="1" ht="23.25" customHeight="1">
      <c r="A11" s="156" t="s">
        <v>153</v>
      </c>
      <c r="B11" s="157">
        <f>+B4+B8+B9+B10</f>
        <v>350910</v>
      </c>
      <c r="C11" s="157">
        <f>+C4+C8+C9+C10</f>
        <v>27920</v>
      </c>
      <c r="D11" s="157">
        <f>+D4+D8+D9+D10</f>
        <v>8</v>
      </c>
      <c r="E11" s="157">
        <f>+E4+E8+E9+E10</f>
        <v>16890</v>
      </c>
      <c r="F11" s="158">
        <f>+F4+F8+F9+F10</f>
        <v>-336189</v>
      </c>
      <c r="G11" s="158"/>
      <c r="H11" s="158">
        <f>+H4+H8+H9+H10</f>
        <v>-14019</v>
      </c>
      <c r="I11" s="158">
        <f>+I4+I8+I9+I10</f>
        <v>284207</v>
      </c>
      <c r="J11" s="158">
        <f>+J4+J8+J9+J10</f>
        <v>1878584</v>
      </c>
      <c r="K11" s="158">
        <f>+K4+K8+K9+K10</f>
        <v>955308</v>
      </c>
      <c r="L11" s="158">
        <f>+L4+L8+L9+L10</f>
        <v>3163619</v>
      </c>
      <c r="M11" s="70">
        <f>+L11-'[1]Changes In Equity'!L11</f>
        <v>0</v>
      </c>
      <c r="N11" s="44"/>
      <c r="O11" s="48"/>
      <c r="P11" s="48"/>
      <c r="Q11" s="49"/>
      <c r="R11" s="48"/>
      <c r="S11" s="48"/>
      <c r="T11" s="48"/>
      <c r="U11" s="48"/>
      <c r="V11" s="48"/>
      <c r="W11" s="48"/>
      <c r="X11" s="48"/>
    </row>
    <row r="12" spans="1:36" ht="24" customHeight="1">
      <c r="A12" s="148"/>
      <c r="B12" s="162"/>
      <c r="C12" s="162"/>
      <c r="D12" s="162"/>
      <c r="E12" s="162"/>
      <c r="F12" s="163"/>
      <c r="G12" s="163"/>
      <c r="H12" s="163"/>
      <c r="I12" s="163"/>
      <c r="J12" s="163"/>
      <c r="K12" s="163"/>
      <c r="L12" s="163"/>
      <c r="M12" s="70"/>
      <c r="N12" s="44"/>
      <c r="O12" s="50"/>
      <c r="P12" s="50"/>
      <c r="Q12" s="50"/>
      <c r="R12" s="50"/>
      <c r="S12" s="50"/>
      <c r="T12" s="50"/>
      <c r="U12" s="50"/>
      <c r="V12" s="50"/>
      <c r="W12" s="50"/>
      <c r="X12" s="50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</row>
    <row r="13" spans="1:36" s="32" customFormat="1" ht="23.25" customHeight="1">
      <c r="A13" s="164" t="s">
        <v>77</v>
      </c>
      <c r="B13" s="165">
        <f>+B11</f>
        <v>350910</v>
      </c>
      <c r="C13" s="165">
        <f t="shared" ref="C13:K13" si="1">+C11</f>
        <v>27920</v>
      </c>
      <c r="D13" s="165">
        <f t="shared" si="1"/>
        <v>8</v>
      </c>
      <c r="E13" s="165">
        <f t="shared" si="1"/>
        <v>16890</v>
      </c>
      <c r="F13" s="166">
        <f t="shared" si="1"/>
        <v>-336189</v>
      </c>
      <c r="G13" s="166">
        <f t="shared" si="1"/>
        <v>0</v>
      </c>
      <c r="H13" s="166">
        <f t="shared" si="1"/>
        <v>-14019</v>
      </c>
      <c r="I13" s="166">
        <f t="shared" si="1"/>
        <v>284207</v>
      </c>
      <c r="J13" s="166">
        <f t="shared" si="1"/>
        <v>1878584</v>
      </c>
      <c r="K13" s="166">
        <f t="shared" si="1"/>
        <v>955308</v>
      </c>
      <c r="L13" s="166">
        <f>+SUM(B13:K13)</f>
        <v>3163619</v>
      </c>
      <c r="M13" s="70">
        <f>+L13-'[1]Changes In Equity'!L13</f>
        <v>0</v>
      </c>
      <c r="N13" s="44"/>
      <c r="O13" s="48"/>
      <c r="P13" s="48"/>
      <c r="Q13" s="49"/>
      <c r="R13" s="48"/>
      <c r="S13" s="48"/>
      <c r="T13" s="48"/>
      <c r="U13" s="48"/>
      <c r="V13" s="48"/>
      <c r="W13" s="48"/>
      <c r="X13" s="48"/>
    </row>
    <row r="14" spans="1:36">
      <c r="A14" s="148"/>
      <c r="B14" s="162"/>
      <c r="C14" s="162"/>
      <c r="D14" s="162"/>
      <c r="E14" s="162"/>
      <c r="F14" s="162"/>
      <c r="G14" s="162"/>
      <c r="H14" s="162"/>
      <c r="I14" s="162"/>
      <c r="J14" s="162"/>
      <c r="K14" s="162"/>
      <c r="L14" s="162"/>
      <c r="N14" s="44"/>
      <c r="O14" s="48"/>
      <c r="P14" s="48"/>
      <c r="Q14" s="49"/>
      <c r="R14" s="48"/>
      <c r="S14" s="48"/>
      <c r="T14" s="48"/>
      <c r="U14" s="48"/>
      <c r="V14" s="48"/>
      <c r="W14" s="48"/>
      <c r="X14" s="48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</row>
    <row r="15" spans="1:36">
      <c r="A15" s="106" t="s">
        <v>87</v>
      </c>
      <c r="B15" s="129">
        <v>0</v>
      </c>
      <c r="C15" s="129">
        <v>0</v>
      </c>
      <c r="D15" s="129">
        <v>0</v>
      </c>
      <c r="E15" s="129" t="s">
        <v>132</v>
      </c>
      <c r="F15" s="129" t="s">
        <v>132</v>
      </c>
      <c r="G15" s="129"/>
      <c r="H15" s="129" t="s">
        <v>132</v>
      </c>
      <c r="I15" s="129" t="s">
        <v>132</v>
      </c>
      <c r="J15" s="129" t="s">
        <v>132</v>
      </c>
      <c r="K15" s="129">
        <v>1489983</v>
      </c>
      <c r="L15" s="129">
        <f>+SUM(B15:K15)</f>
        <v>1489983</v>
      </c>
      <c r="M15" s="70">
        <f>+L15-'[1]Changes In Equity'!L15</f>
        <v>0</v>
      </c>
      <c r="N15" s="43"/>
      <c r="O15" s="46"/>
      <c r="P15" s="46"/>
      <c r="Q15" s="46"/>
      <c r="R15" s="46"/>
      <c r="S15" s="46"/>
      <c r="T15" s="46"/>
      <c r="U15" s="46"/>
      <c r="V15" s="46"/>
      <c r="W15" s="47"/>
      <c r="X15" s="48"/>
      <c r="Z15" s="32"/>
      <c r="AA15" s="32"/>
      <c r="AB15" s="32"/>
      <c r="AC15" s="32"/>
      <c r="AD15" s="51"/>
      <c r="AE15" s="51"/>
      <c r="AF15" s="51"/>
      <c r="AG15" s="51"/>
      <c r="AH15" s="51"/>
      <c r="AI15" s="32"/>
      <c r="AJ15" s="32"/>
    </row>
    <row r="16" spans="1:36">
      <c r="A16" s="130" t="s">
        <v>37</v>
      </c>
      <c r="B16" s="161">
        <v>0</v>
      </c>
      <c r="C16" s="161">
        <v>0</v>
      </c>
      <c r="D16" s="161">
        <v>0</v>
      </c>
      <c r="E16" s="161">
        <v>-1282</v>
      </c>
      <c r="F16" s="161">
        <v>-166931</v>
      </c>
      <c r="G16" s="161"/>
      <c r="H16" s="161">
        <v>18</v>
      </c>
      <c r="I16" s="161" t="s">
        <v>132</v>
      </c>
      <c r="J16" s="161" t="s">
        <v>132</v>
      </c>
      <c r="K16" s="161" t="s">
        <v>132</v>
      </c>
      <c r="L16" s="161">
        <f>+SUM(B16:K16)</f>
        <v>-168195</v>
      </c>
      <c r="M16" s="70">
        <f>+L16-'[1]Changes In Equity'!L16</f>
        <v>0</v>
      </c>
      <c r="N16" s="43"/>
      <c r="O16" s="46"/>
      <c r="P16" s="46"/>
      <c r="Q16" s="46"/>
      <c r="R16" s="47"/>
      <c r="S16" s="47"/>
      <c r="T16" s="46"/>
      <c r="U16" s="46"/>
      <c r="V16" s="46"/>
      <c r="W16" s="46"/>
      <c r="X16" s="48"/>
      <c r="Z16" s="32"/>
      <c r="AA16" s="32"/>
      <c r="AB16" s="32"/>
      <c r="AC16" s="32"/>
      <c r="AD16" s="32"/>
      <c r="AE16" s="32"/>
      <c r="AF16" s="32"/>
      <c r="AG16" s="51"/>
      <c r="AH16" s="51"/>
      <c r="AI16" s="51"/>
      <c r="AJ16" s="32"/>
    </row>
    <row r="17" spans="1:36">
      <c r="A17" s="106" t="s">
        <v>21</v>
      </c>
      <c r="B17" s="129">
        <f>+SUM(B15:B16)</f>
        <v>0</v>
      </c>
      <c r="C17" s="129">
        <f>+SUM(C15:C16)</f>
        <v>0</v>
      </c>
      <c r="D17" s="129">
        <f t="shared" ref="D17:K17" si="2">+SUM(D15:D16)</f>
        <v>0</v>
      </c>
      <c r="E17" s="129">
        <f t="shared" si="2"/>
        <v>-1282</v>
      </c>
      <c r="F17" s="129">
        <f t="shared" si="2"/>
        <v>-166931</v>
      </c>
      <c r="G17" s="129">
        <f t="shared" si="2"/>
        <v>0</v>
      </c>
      <c r="H17" s="129">
        <f t="shared" si="2"/>
        <v>18</v>
      </c>
      <c r="I17" s="129">
        <f t="shared" si="2"/>
        <v>0</v>
      </c>
      <c r="J17" s="129">
        <f t="shared" si="2"/>
        <v>0</v>
      </c>
      <c r="K17" s="129">
        <f t="shared" si="2"/>
        <v>1489983</v>
      </c>
      <c r="L17" s="129">
        <f>+SUM(B17:K17)</f>
        <v>1321788</v>
      </c>
      <c r="M17" s="70">
        <f>+L17-'[1]Changes In Equity'!L17</f>
        <v>0</v>
      </c>
      <c r="N17" s="43"/>
      <c r="O17" s="46"/>
      <c r="P17" s="46"/>
      <c r="Q17" s="46"/>
      <c r="R17" s="47"/>
      <c r="S17" s="47"/>
      <c r="T17" s="46"/>
      <c r="U17" s="46"/>
      <c r="V17" s="46"/>
      <c r="W17" s="47"/>
      <c r="X17" s="48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</row>
    <row r="18" spans="1:36">
      <c r="A18" s="106" t="s">
        <v>23</v>
      </c>
      <c r="B18" s="129">
        <v>0</v>
      </c>
      <c r="C18" s="129">
        <v>0</v>
      </c>
      <c r="D18" s="129">
        <v>0</v>
      </c>
      <c r="E18" s="129">
        <v>0</v>
      </c>
      <c r="F18" s="129">
        <v>0</v>
      </c>
      <c r="G18" s="129"/>
      <c r="H18" s="129">
        <v>0</v>
      </c>
      <c r="I18" s="129">
        <v>77200</v>
      </c>
      <c r="J18" s="129">
        <v>878108</v>
      </c>
      <c r="K18" s="129">
        <v>-955308</v>
      </c>
      <c r="L18" s="129">
        <v>0</v>
      </c>
      <c r="M18" s="70">
        <f>+L18-'[1]Changes In Equity'!L18</f>
        <v>0</v>
      </c>
      <c r="N18" s="43"/>
      <c r="O18" s="46"/>
      <c r="P18" s="46"/>
      <c r="Q18" s="46"/>
      <c r="R18" s="46"/>
      <c r="S18" s="46"/>
      <c r="T18" s="46"/>
      <c r="U18" s="47"/>
      <c r="V18" s="47"/>
      <c r="W18" s="47"/>
      <c r="X18" s="46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</row>
    <row r="19" spans="1:36">
      <c r="A19" s="106" t="s">
        <v>84</v>
      </c>
      <c r="B19" s="129">
        <v>0</v>
      </c>
      <c r="C19" s="129">
        <v>0</v>
      </c>
      <c r="D19" s="129">
        <v>0</v>
      </c>
      <c r="E19" s="129">
        <v>0</v>
      </c>
      <c r="F19" s="129">
        <v>0</v>
      </c>
      <c r="G19" s="129"/>
      <c r="H19" s="129">
        <v>0</v>
      </c>
      <c r="I19" s="129">
        <v>-107003</v>
      </c>
      <c r="J19" s="129">
        <v>-682545</v>
      </c>
      <c r="K19" s="129">
        <v>0</v>
      </c>
      <c r="L19" s="129">
        <f>+SUM(B19:K19)</f>
        <v>-789548</v>
      </c>
      <c r="M19" s="70">
        <f>+L19-'[1]Changes In Equity'!L19</f>
        <v>0</v>
      </c>
      <c r="N19" s="43"/>
      <c r="O19" s="46"/>
      <c r="P19" s="46"/>
      <c r="Q19" s="46"/>
      <c r="R19" s="46"/>
      <c r="S19" s="46"/>
      <c r="T19" s="46"/>
      <c r="U19" s="46"/>
      <c r="V19" s="47"/>
      <c r="W19" s="46"/>
      <c r="X19" s="48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</row>
    <row r="20" spans="1:36" s="33" customFormat="1" ht="23.25" customHeight="1">
      <c r="A20" s="125" t="s">
        <v>154</v>
      </c>
      <c r="B20" s="167">
        <f>+B13+B17+B18+B19</f>
        <v>350910</v>
      </c>
      <c r="C20" s="167">
        <f>+C13+C17+C18+C19</f>
        <v>27920</v>
      </c>
      <c r="D20" s="167">
        <f>+D13+D17+D18+D19</f>
        <v>8</v>
      </c>
      <c r="E20" s="167">
        <f>+E13+E17+E18+E19</f>
        <v>15608</v>
      </c>
      <c r="F20" s="168">
        <f>+F13+F17+F18+F19</f>
        <v>-503120</v>
      </c>
      <c r="G20" s="168"/>
      <c r="H20" s="168">
        <f>+H13+H17+H18+H19</f>
        <v>-14001</v>
      </c>
      <c r="I20" s="168">
        <f>+I13+I17+I18+I19</f>
        <v>254404</v>
      </c>
      <c r="J20" s="168">
        <f>+J13+J17+J18+J19</f>
        <v>2074147</v>
      </c>
      <c r="K20" s="168">
        <f>+K13+K17+K18+K19</f>
        <v>1489983</v>
      </c>
      <c r="L20" s="168">
        <f>+SUM(B20:K20)</f>
        <v>3695859</v>
      </c>
      <c r="M20" s="70">
        <f>+L20-'[1]Changes In Equity'!L20</f>
        <v>0</v>
      </c>
      <c r="N20" s="44"/>
      <c r="O20" s="45"/>
      <c r="P20" s="45"/>
      <c r="Q20" s="44"/>
      <c r="R20" s="45"/>
      <c r="S20" s="45"/>
      <c r="T20" s="45"/>
      <c r="U20" s="45"/>
      <c r="V20" s="45"/>
      <c r="W20" s="45"/>
      <c r="X20" s="45"/>
    </row>
    <row r="21" spans="1:36">
      <c r="A21" s="20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36" spans="3:4">
      <c r="D36" s="1"/>
    </row>
    <row r="37" spans="3:4">
      <c r="C37" s="19"/>
      <c r="D37" s="8"/>
    </row>
    <row r="38" spans="3:4">
      <c r="C38" s="19"/>
      <c r="D38" s="8"/>
    </row>
    <row r="39" spans="3:4">
      <c r="C39" s="19"/>
      <c r="D39" s="8"/>
    </row>
  </sheetData>
  <mergeCells count="3">
    <mergeCell ref="E2:F2"/>
    <mergeCell ref="J2:K2"/>
    <mergeCell ref="A1:L1"/>
  </mergeCells>
  <pageMargins left="0.7" right="0.7" top="0.75" bottom="0.75" header="0.3" footer="0.3"/>
  <pageSetup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showGridLines="0" tabSelected="1" view="pageBreakPreview" zoomScale="90" zoomScaleNormal="85" zoomScaleSheetLayoutView="90" workbookViewId="0">
      <selection sqref="A1:D1"/>
    </sheetView>
  </sheetViews>
  <sheetFormatPr defaultRowHeight="12"/>
  <cols>
    <col min="1" max="1" width="56.140625" style="10" customWidth="1"/>
    <col min="2" max="2" width="10.85546875" style="7" customWidth="1"/>
    <col min="3" max="3" width="21.140625" style="7" customWidth="1"/>
    <col min="4" max="4" width="21.140625" style="11" customWidth="1"/>
    <col min="5" max="5" width="7" style="68" customWidth="1"/>
    <col min="6" max="6" width="9.140625" style="10"/>
    <col min="7" max="7" width="56.7109375" style="10" bestFit="1" customWidth="1"/>
    <col min="8" max="8" width="9.140625" style="7"/>
    <col min="9" max="10" width="9.140625" style="32"/>
    <col min="11" max="250" width="9.140625" style="10"/>
    <col min="251" max="251" width="46" style="10" customWidth="1"/>
    <col min="252" max="252" width="18.85546875" style="10" customWidth="1"/>
    <col min="253" max="254" width="15" style="10" customWidth="1"/>
    <col min="255" max="506" width="9.140625" style="10"/>
    <col min="507" max="507" width="46" style="10" customWidth="1"/>
    <col min="508" max="508" width="18.85546875" style="10" customWidth="1"/>
    <col min="509" max="510" width="15" style="10" customWidth="1"/>
    <col min="511" max="762" width="9.140625" style="10"/>
    <col min="763" max="763" width="46" style="10" customWidth="1"/>
    <col min="764" max="764" width="18.85546875" style="10" customWidth="1"/>
    <col min="765" max="766" width="15" style="10" customWidth="1"/>
    <col min="767" max="1018" width="9.140625" style="10"/>
    <col min="1019" max="1019" width="46" style="10" customWidth="1"/>
    <col min="1020" max="1020" width="18.85546875" style="10" customWidth="1"/>
    <col min="1021" max="1022" width="15" style="10" customWidth="1"/>
    <col min="1023" max="1274" width="9.140625" style="10"/>
    <col min="1275" max="1275" width="46" style="10" customWidth="1"/>
    <col min="1276" max="1276" width="18.85546875" style="10" customWidth="1"/>
    <col min="1277" max="1278" width="15" style="10" customWidth="1"/>
    <col min="1279" max="1530" width="9.140625" style="10"/>
    <col min="1531" max="1531" width="46" style="10" customWidth="1"/>
    <col min="1532" max="1532" width="18.85546875" style="10" customWidth="1"/>
    <col min="1533" max="1534" width="15" style="10" customWidth="1"/>
    <col min="1535" max="1786" width="9.140625" style="10"/>
    <col min="1787" max="1787" width="46" style="10" customWidth="1"/>
    <col min="1788" max="1788" width="18.85546875" style="10" customWidth="1"/>
    <col min="1789" max="1790" width="15" style="10" customWidth="1"/>
    <col min="1791" max="2042" width="9.140625" style="10"/>
    <col min="2043" max="2043" width="46" style="10" customWidth="1"/>
    <col min="2044" max="2044" width="18.85546875" style="10" customWidth="1"/>
    <col min="2045" max="2046" width="15" style="10" customWidth="1"/>
    <col min="2047" max="2298" width="9.140625" style="10"/>
    <col min="2299" max="2299" width="46" style="10" customWidth="1"/>
    <col min="2300" max="2300" width="18.85546875" style="10" customWidth="1"/>
    <col min="2301" max="2302" width="15" style="10" customWidth="1"/>
    <col min="2303" max="2554" width="9.140625" style="10"/>
    <col min="2555" max="2555" width="46" style="10" customWidth="1"/>
    <col min="2556" max="2556" width="18.85546875" style="10" customWidth="1"/>
    <col min="2557" max="2558" width="15" style="10" customWidth="1"/>
    <col min="2559" max="2810" width="9.140625" style="10"/>
    <col min="2811" max="2811" width="46" style="10" customWidth="1"/>
    <col min="2812" max="2812" width="18.85546875" style="10" customWidth="1"/>
    <col min="2813" max="2814" width="15" style="10" customWidth="1"/>
    <col min="2815" max="3066" width="9.140625" style="10"/>
    <col min="3067" max="3067" width="46" style="10" customWidth="1"/>
    <col min="3068" max="3068" width="18.85546875" style="10" customWidth="1"/>
    <col min="3069" max="3070" width="15" style="10" customWidth="1"/>
    <col min="3071" max="3322" width="9.140625" style="10"/>
    <col min="3323" max="3323" width="46" style="10" customWidth="1"/>
    <col min="3324" max="3324" width="18.85546875" style="10" customWidth="1"/>
    <col min="3325" max="3326" width="15" style="10" customWidth="1"/>
    <col min="3327" max="3578" width="9.140625" style="10"/>
    <col min="3579" max="3579" width="46" style="10" customWidth="1"/>
    <col min="3580" max="3580" width="18.85546875" style="10" customWidth="1"/>
    <col min="3581" max="3582" width="15" style="10" customWidth="1"/>
    <col min="3583" max="3834" width="9.140625" style="10"/>
    <col min="3835" max="3835" width="46" style="10" customWidth="1"/>
    <col min="3836" max="3836" width="18.85546875" style="10" customWidth="1"/>
    <col min="3837" max="3838" width="15" style="10" customWidth="1"/>
    <col min="3839" max="4090" width="9.140625" style="10"/>
    <col min="4091" max="4091" width="46" style="10" customWidth="1"/>
    <col min="4092" max="4092" width="18.85546875" style="10" customWidth="1"/>
    <col min="4093" max="4094" width="15" style="10" customWidth="1"/>
    <col min="4095" max="4346" width="9.140625" style="10"/>
    <col min="4347" max="4347" width="46" style="10" customWidth="1"/>
    <col min="4348" max="4348" width="18.85546875" style="10" customWidth="1"/>
    <col min="4349" max="4350" width="15" style="10" customWidth="1"/>
    <col min="4351" max="4602" width="9.140625" style="10"/>
    <col min="4603" max="4603" width="46" style="10" customWidth="1"/>
    <col min="4604" max="4604" width="18.85546875" style="10" customWidth="1"/>
    <col min="4605" max="4606" width="15" style="10" customWidth="1"/>
    <col min="4607" max="4858" width="9.140625" style="10"/>
    <col min="4859" max="4859" width="46" style="10" customWidth="1"/>
    <col min="4860" max="4860" width="18.85546875" style="10" customWidth="1"/>
    <col min="4861" max="4862" width="15" style="10" customWidth="1"/>
    <col min="4863" max="5114" width="9.140625" style="10"/>
    <col min="5115" max="5115" width="46" style="10" customWidth="1"/>
    <col min="5116" max="5116" width="18.85546875" style="10" customWidth="1"/>
    <col min="5117" max="5118" width="15" style="10" customWidth="1"/>
    <col min="5119" max="5370" width="9.140625" style="10"/>
    <col min="5371" max="5371" width="46" style="10" customWidth="1"/>
    <col min="5372" max="5372" width="18.85546875" style="10" customWidth="1"/>
    <col min="5373" max="5374" width="15" style="10" customWidth="1"/>
    <col min="5375" max="5626" width="9.140625" style="10"/>
    <col min="5627" max="5627" width="46" style="10" customWidth="1"/>
    <col min="5628" max="5628" width="18.85546875" style="10" customWidth="1"/>
    <col min="5629" max="5630" width="15" style="10" customWidth="1"/>
    <col min="5631" max="5882" width="9.140625" style="10"/>
    <col min="5883" max="5883" width="46" style="10" customWidth="1"/>
    <col min="5884" max="5884" width="18.85546875" style="10" customWidth="1"/>
    <col min="5885" max="5886" width="15" style="10" customWidth="1"/>
    <col min="5887" max="6138" width="9.140625" style="10"/>
    <col min="6139" max="6139" width="46" style="10" customWidth="1"/>
    <col min="6140" max="6140" width="18.85546875" style="10" customWidth="1"/>
    <col min="6141" max="6142" width="15" style="10" customWidth="1"/>
    <col min="6143" max="6394" width="9.140625" style="10"/>
    <col min="6395" max="6395" width="46" style="10" customWidth="1"/>
    <col min="6396" max="6396" width="18.85546875" style="10" customWidth="1"/>
    <col min="6397" max="6398" width="15" style="10" customWidth="1"/>
    <col min="6399" max="6650" width="9.140625" style="10"/>
    <col min="6651" max="6651" width="46" style="10" customWidth="1"/>
    <col min="6652" max="6652" width="18.85546875" style="10" customWidth="1"/>
    <col min="6653" max="6654" width="15" style="10" customWidth="1"/>
    <col min="6655" max="6906" width="9.140625" style="10"/>
    <col min="6907" max="6907" width="46" style="10" customWidth="1"/>
    <col min="6908" max="6908" width="18.85546875" style="10" customWidth="1"/>
    <col min="6909" max="6910" width="15" style="10" customWidth="1"/>
    <col min="6911" max="7162" width="9.140625" style="10"/>
    <col min="7163" max="7163" width="46" style="10" customWidth="1"/>
    <col min="7164" max="7164" width="18.85546875" style="10" customWidth="1"/>
    <col min="7165" max="7166" width="15" style="10" customWidth="1"/>
    <col min="7167" max="7418" width="9.140625" style="10"/>
    <col min="7419" max="7419" width="46" style="10" customWidth="1"/>
    <col min="7420" max="7420" width="18.85546875" style="10" customWidth="1"/>
    <col min="7421" max="7422" width="15" style="10" customWidth="1"/>
    <col min="7423" max="7674" width="9.140625" style="10"/>
    <col min="7675" max="7675" width="46" style="10" customWidth="1"/>
    <col min="7676" max="7676" width="18.85546875" style="10" customWidth="1"/>
    <col min="7677" max="7678" width="15" style="10" customWidth="1"/>
    <col min="7679" max="7930" width="9.140625" style="10"/>
    <col min="7931" max="7931" width="46" style="10" customWidth="1"/>
    <col min="7932" max="7932" width="18.85546875" style="10" customWidth="1"/>
    <col min="7933" max="7934" width="15" style="10" customWidth="1"/>
    <col min="7935" max="8186" width="9.140625" style="10"/>
    <col min="8187" max="8187" width="46" style="10" customWidth="1"/>
    <col min="8188" max="8188" width="18.85546875" style="10" customWidth="1"/>
    <col min="8189" max="8190" width="15" style="10" customWidth="1"/>
    <col min="8191" max="8442" width="9.140625" style="10"/>
    <col min="8443" max="8443" width="46" style="10" customWidth="1"/>
    <col min="8444" max="8444" width="18.85546875" style="10" customWidth="1"/>
    <col min="8445" max="8446" width="15" style="10" customWidth="1"/>
    <col min="8447" max="8698" width="9.140625" style="10"/>
    <col min="8699" max="8699" width="46" style="10" customWidth="1"/>
    <col min="8700" max="8700" width="18.85546875" style="10" customWidth="1"/>
    <col min="8701" max="8702" width="15" style="10" customWidth="1"/>
    <col min="8703" max="8954" width="9.140625" style="10"/>
    <col min="8955" max="8955" width="46" style="10" customWidth="1"/>
    <col min="8956" max="8956" width="18.85546875" style="10" customWidth="1"/>
    <col min="8957" max="8958" width="15" style="10" customWidth="1"/>
    <col min="8959" max="9210" width="9.140625" style="10"/>
    <col min="9211" max="9211" width="46" style="10" customWidth="1"/>
    <col min="9212" max="9212" width="18.85546875" style="10" customWidth="1"/>
    <col min="9213" max="9214" width="15" style="10" customWidth="1"/>
    <col min="9215" max="9466" width="9.140625" style="10"/>
    <col min="9467" max="9467" width="46" style="10" customWidth="1"/>
    <col min="9468" max="9468" width="18.85546875" style="10" customWidth="1"/>
    <col min="9469" max="9470" width="15" style="10" customWidth="1"/>
    <col min="9471" max="9722" width="9.140625" style="10"/>
    <col min="9723" max="9723" width="46" style="10" customWidth="1"/>
    <col min="9724" max="9724" width="18.85546875" style="10" customWidth="1"/>
    <col min="9725" max="9726" width="15" style="10" customWidth="1"/>
    <col min="9727" max="9978" width="9.140625" style="10"/>
    <col min="9979" max="9979" width="46" style="10" customWidth="1"/>
    <col min="9980" max="9980" width="18.85546875" style="10" customWidth="1"/>
    <col min="9981" max="9982" width="15" style="10" customWidth="1"/>
    <col min="9983" max="10234" width="9.140625" style="10"/>
    <col min="10235" max="10235" width="46" style="10" customWidth="1"/>
    <col min="10236" max="10236" width="18.85546875" style="10" customWidth="1"/>
    <col min="10237" max="10238" width="15" style="10" customWidth="1"/>
    <col min="10239" max="10490" width="9.140625" style="10"/>
    <col min="10491" max="10491" width="46" style="10" customWidth="1"/>
    <col min="10492" max="10492" width="18.85546875" style="10" customWidth="1"/>
    <col min="10493" max="10494" width="15" style="10" customWidth="1"/>
    <col min="10495" max="10746" width="9.140625" style="10"/>
    <col min="10747" max="10747" width="46" style="10" customWidth="1"/>
    <col min="10748" max="10748" width="18.85546875" style="10" customWidth="1"/>
    <col min="10749" max="10750" width="15" style="10" customWidth="1"/>
    <col min="10751" max="11002" width="9.140625" style="10"/>
    <col min="11003" max="11003" width="46" style="10" customWidth="1"/>
    <col min="11004" max="11004" width="18.85546875" style="10" customWidth="1"/>
    <col min="11005" max="11006" width="15" style="10" customWidth="1"/>
    <col min="11007" max="11258" width="9.140625" style="10"/>
    <col min="11259" max="11259" width="46" style="10" customWidth="1"/>
    <col min="11260" max="11260" width="18.85546875" style="10" customWidth="1"/>
    <col min="11261" max="11262" width="15" style="10" customWidth="1"/>
    <col min="11263" max="11514" width="9.140625" style="10"/>
    <col min="11515" max="11515" width="46" style="10" customWidth="1"/>
    <col min="11516" max="11516" width="18.85546875" style="10" customWidth="1"/>
    <col min="11517" max="11518" width="15" style="10" customWidth="1"/>
    <col min="11519" max="11770" width="9.140625" style="10"/>
    <col min="11771" max="11771" width="46" style="10" customWidth="1"/>
    <col min="11772" max="11772" width="18.85546875" style="10" customWidth="1"/>
    <col min="11773" max="11774" width="15" style="10" customWidth="1"/>
    <col min="11775" max="12026" width="9.140625" style="10"/>
    <col min="12027" max="12027" width="46" style="10" customWidth="1"/>
    <col min="12028" max="12028" width="18.85546875" style="10" customWidth="1"/>
    <col min="12029" max="12030" width="15" style="10" customWidth="1"/>
    <col min="12031" max="12282" width="9.140625" style="10"/>
    <col min="12283" max="12283" width="46" style="10" customWidth="1"/>
    <col min="12284" max="12284" width="18.85546875" style="10" customWidth="1"/>
    <col min="12285" max="12286" width="15" style="10" customWidth="1"/>
    <col min="12287" max="12538" width="9.140625" style="10"/>
    <col min="12539" max="12539" width="46" style="10" customWidth="1"/>
    <col min="12540" max="12540" width="18.85546875" style="10" customWidth="1"/>
    <col min="12541" max="12542" width="15" style="10" customWidth="1"/>
    <col min="12543" max="12794" width="9.140625" style="10"/>
    <col min="12795" max="12795" width="46" style="10" customWidth="1"/>
    <col min="12796" max="12796" width="18.85546875" style="10" customWidth="1"/>
    <col min="12797" max="12798" width="15" style="10" customWidth="1"/>
    <col min="12799" max="13050" width="9.140625" style="10"/>
    <col min="13051" max="13051" width="46" style="10" customWidth="1"/>
    <col min="13052" max="13052" width="18.85546875" style="10" customWidth="1"/>
    <col min="13053" max="13054" width="15" style="10" customWidth="1"/>
    <col min="13055" max="13306" width="9.140625" style="10"/>
    <col min="13307" max="13307" width="46" style="10" customWidth="1"/>
    <col min="13308" max="13308" width="18.85546875" style="10" customWidth="1"/>
    <col min="13309" max="13310" width="15" style="10" customWidth="1"/>
    <col min="13311" max="13562" width="9.140625" style="10"/>
    <col min="13563" max="13563" width="46" style="10" customWidth="1"/>
    <col min="13564" max="13564" width="18.85546875" style="10" customWidth="1"/>
    <col min="13565" max="13566" width="15" style="10" customWidth="1"/>
    <col min="13567" max="13818" width="9.140625" style="10"/>
    <col min="13819" max="13819" width="46" style="10" customWidth="1"/>
    <col min="13820" max="13820" width="18.85546875" style="10" customWidth="1"/>
    <col min="13821" max="13822" width="15" style="10" customWidth="1"/>
    <col min="13823" max="14074" width="9.140625" style="10"/>
    <col min="14075" max="14075" width="46" style="10" customWidth="1"/>
    <col min="14076" max="14076" width="18.85546875" style="10" customWidth="1"/>
    <col min="14077" max="14078" width="15" style="10" customWidth="1"/>
    <col min="14079" max="14330" width="9.140625" style="10"/>
    <col min="14331" max="14331" width="46" style="10" customWidth="1"/>
    <col min="14332" max="14332" width="18.85546875" style="10" customWidth="1"/>
    <col min="14333" max="14334" width="15" style="10" customWidth="1"/>
    <col min="14335" max="14586" width="9.140625" style="10"/>
    <col min="14587" max="14587" width="46" style="10" customWidth="1"/>
    <col min="14588" max="14588" width="18.85546875" style="10" customWidth="1"/>
    <col min="14589" max="14590" width="15" style="10" customWidth="1"/>
    <col min="14591" max="14842" width="9.140625" style="10"/>
    <col min="14843" max="14843" width="46" style="10" customWidth="1"/>
    <col min="14844" max="14844" width="18.85546875" style="10" customWidth="1"/>
    <col min="14845" max="14846" width="15" style="10" customWidth="1"/>
    <col min="14847" max="15098" width="9.140625" style="10"/>
    <col min="15099" max="15099" width="46" style="10" customWidth="1"/>
    <col min="15100" max="15100" width="18.85546875" style="10" customWidth="1"/>
    <col min="15101" max="15102" width="15" style="10" customWidth="1"/>
    <col min="15103" max="15354" width="9.140625" style="10"/>
    <col min="15355" max="15355" width="46" style="10" customWidth="1"/>
    <col min="15356" max="15356" width="18.85546875" style="10" customWidth="1"/>
    <col min="15357" max="15358" width="15" style="10" customWidth="1"/>
    <col min="15359" max="15610" width="9.140625" style="10"/>
    <col min="15611" max="15611" width="46" style="10" customWidth="1"/>
    <col min="15612" max="15612" width="18.85546875" style="10" customWidth="1"/>
    <col min="15613" max="15614" width="15" style="10" customWidth="1"/>
    <col min="15615" max="15866" width="9.140625" style="10"/>
    <col min="15867" max="15867" width="46" style="10" customWidth="1"/>
    <col min="15868" max="15868" width="18.85546875" style="10" customWidth="1"/>
    <col min="15869" max="15870" width="15" style="10" customWidth="1"/>
    <col min="15871" max="16122" width="9.140625" style="10"/>
    <col min="16123" max="16123" width="46" style="10" customWidth="1"/>
    <col min="16124" max="16124" width="18.85546875" style="10" customWidth="1"/>
    <col min="16125" max="16126" width="15" style="10" customWidth="1"/>
    <col min="16127" max="16384" width="9.140625" style="10"/>
  </cols>
  <sheetData>
    <row r="1" spans="1:11" ht="27.75" customHeight="1">
      <c r="A1" s="191" t="s">
        <v>162</v>
      </c>
      <c r="B1" s="191"/>
      <c r="C1" s="191"/>
      <c r="D1" s="191"/>
      <c r="K1" s="18"/>
    </row>
    <row r="2" spans="1:11" ht="64.5" customHeight="1">
      <c r="A2" s="141" t="s">
        <v>133</v>
      </c>
      <c r="B2" s="169" t="s">
        <v>59</v>
      </c>
      <c r="C2" s="169" t="s">
        <v>155</v>
      </c>
      <c r="D2" s="169" t="s">
        <v>156</v>
      </c>
    </row>
    <row r="3" spans="1:11">
      <c r="A3" s="170"/>
      <c r="B3" s="171"/>
      <c r="C3" s="172"/>
      <c r="D3" s="173"/>
    </row>
    <row r="4" spans="1:11">
      <c r="A4" s="174"/>
      <c r="B4" s="3"/>
      <c r="C4" s="3"/>
      <c r="D4" s="3"/>
      <c r="E4" s="68" t="s">
        <v>146</v>
      </c>
      <c r="F4" s="68" t="s">
        <v>146</v>
      </c>
    </row>
    <row r="5" spans="1:11">
      <c r="A5" s="174" t="s">
        <v>157</v>
      </c>
      <c r="B5" s="3"/>
      <c r="C5" s="175">
        <f>+SUM(C32:C38)</f>
        <v>2158569</v>
      </c>
      <c r="D5" s="163">
        <f>+SUM(D32:D38)</f>
        <v>1612405</v>
      </c>
      <c r="E5" s="68">
        <f>+C5-'[1]Statement of Cash Flow'!C5</f>
        <v>0</v>
      </c>
      <c r="F5" s="68">
        <f>+D5-'[1]Statement of Cash Flow'!D5</f>
        <v>0</v>
      </c>
      <c r="I5" s="71"/>
      <c r="J5" s="71"/>
    </row>
    <row r="6" spans="1:11">
      <c r="A6" s="105" t="s">
        <v>87</v>
      </c>
      <c r="B6" s="6"/>
      <c r="C6" s="176">
        <f>+'Özkaynak Değişim Tablosu'!K20</f>
        <v>1489983</v>
      </c>
      <c r="D6" s="177">
        <f>+'Özkaynak Değişim Tablosu'!K11</f>
        <v>955308</v>
      </c>
      <c r="E6" s="68">
        <f>+C6-'[1]Statement of Cash Flow'!C6</f>
        <v>0</v>
      </c>
      <c r="F6" s="68">
        <f>+D6-'[1]Statement of Cash Flow'!D6</f>
        <v>0</v>
      </c>
      <c r="I6" s="71"/>
      <c r="J6" s="71"/>
    </row>
    <row r="7" spans="1:11">
      <c r="A7" s="174" t="s">
        <v>94</v>
      </c>
      <c r="B7" s="3"/>
      <c r="C7" s="175">
        <f>+SUM(C8:C21)</f>
        <v>1176370</v>
      </c>
      <c r="D7" s="163">
        <f>+SUM(D8:D21)</f>
        <v>930238</v>
      </c>
      <c r="E7" s="68">
        <f>+C7-'[1]Statement of Cash Flow'!C7</f>
        <v>0</v>
      </c>
      <c r="F7" s="68">
        <f>+D7-'[1]Statement of Cash Flow'!D7</f>
        <v>0</v>
      </c>
      <c r="I7" s="71"/>
      <c r="J7" s="71"/>
    </row>
    <row r="8" spans="1:11">
      <c r="A8" s="105" t="s">
        <v>95</v>
      </c>
      <c r="B8" s="3">
        <v>10.11</v>
      </c>
      <c r="C8" s="176">
        <v>473624</v>
      </c>
      <c r="D8" s="177">
        <v>456387</v>
      </c>
      <c r="E8" s="68">
        <f>+C8-'[1]Statement of Cash Flow'!C8</f>
        <v>0</v>
      </c>
      <c r="F8" s="68">
        <f>+D8-'[1]Statement of Cash Flow'!D8</f>
        <v>0</v>
      </c>
      <c r="I8" s="71"/>
      <c r="J8" s="71"/>
    </row>
    <row r="9" spans="1:11">
      <c r="A9" s="105" t="s">
        <v>96</v>
      </c>
      <c r="B9" s="3">
        <v>9</v>
      </c>
      <c r="C9" s="176">
        <v>-1326</v>
      </c>
      <c r="D9" s="177">
        <v>903</v>
      </c>
      <c r="E9" s="68">
        <f>+C9-'[1]Statement of Cash Flow'!C9</f>
        <v>0</v>
      </c>
      <c r="F9" s="68">
        <f>+D9-'[1]Statement of Cash Flow'!D9</f>
        <v>0</v>
      </c>
      <c r="I9" s="71"/>
    </row>
    <row r="10" spans="1:11" ht="12" customHeight="1">
      <c r="A10" s="105" t="s">
        <v>97</v>
      </c>
      <c r="B10" s="3"/>
      <c r="C10" s="176">
        <v>115416</v>
      </c>
      <c r="D10" s="177">
        <v>36650</v>
      </c>
      <c r="E10" s="68">
        <f>+C10-'[1]Statement of Cash Flow'!C10</f>
        <v>0</v>
      </c>
      <c r="F10" s="68">
        <f>+D10-'[1]Statement of Cash Flow'!D10</f>
        <v>0</v>
      </c>
      <c r="I10" s="71"/>
      <c r="J10" s="71"/>
    </row>
    <row r="11" spans="1:11">
      <c r="A11" s="105" t="s">
        <v>98</v>
      </c>
      <c r="B11" s="3">
        <v>13</v>
      </c>
      <c r="C11" s="176">
        <v>12706</v>
      </c>
      <c r="D11" s="177">
        <v>7372</v>
      </c>
      <c r="E11" s="68">
        <f>+C11-'[1]Statement of Cash Flow'!C11</f>
        <v>0</v>
      </c>
      <c r="F11" s="68">
        <f>+D11-'[1]Statement of Cash Flow'!D11</f>
        <v>0</v>
      </c>
      <c r="I11" s="71"/>
      <c r="J11" s="71"/>
    </row>
    <row r="12" spans="1:11">
      <c r="A12" s="105" t="s">
        <v>99</v>
      </c>
      <c r="B12" s="3">
        <v>13</v>
      </c>
      <c r="C12" s="176">
        <v>188087</v>
      </c>
      <c r="D12" s="177">
        <v>155559</v>
      </c>
      <c r="E12" s="68">
        <f>+C12-'[1]Statement of Cash Flow'!C12</f>
        <v>0</v>
      </c>
      <c r="F12" s="68">
        <f>+D12-'[1]Statement of Cash Flow'!D12</f>
        <v>0</v>
      </c>
      <c r="I12" s="71"/>
      <c r="J12" s="71"/>
    </row>
    <row r="13" spans="1:11">
      <c r="A13" s="105" t="s">
        <v>100</v>
      </c>
      <c r="B13" s="3"/>
      <c r="C13" s="176">
        <v>8041</v>
      </c>
      <c r="D13" s="177">
        <v>14267</v>
      </c>
      <c r="E13" s="68">
        <f>+C13-'[1]Statement of Cash Flow'!C13</f>
        <v>0</v>
      </c>
      <c r="F13" s="68">
        <f>+D13-'[1]Statement of Cash Flow'!D13</f>
        <v>0</v>
      </c>
      <c r="I13" s="71"/>
      <c r="J13" s="71"/>
    </row>
    <row r="14" spans="1:11">
      <c r="A14" s="105" t="s">
        <v>101</v>
      </c>
      <c r="B14" s="3">
        <v>29</v>
      </c>
      <c r="C14" s="176">
        <v>-351</v>
      </c>
      <c r="D14" s="177">
        <v>-422</v>
      </c>
      <c r="E14" s="68">
        <f>+C14-'[1]Statement of Cash Flow'!C14</f>
        <v>0</v>
      </c>
      <c r="F14" s="68">
        <f>+D14-'[1]Statement of Cash Flow'!D14</f>
        <v>0</v>
      </c>
    </row>
    <row r="15" spans="1:11">
      <c r="A15" s="105" t="s">
        <v>102</v>
      </c>
      <c r="B15" s="3">
        <v>22</v>
      </c>
      <c r="C15" s="176">
        <v>-74896</v>
      </c>
      <c r="D15" s="177">
        <v>-22587</v>
      </c>
      <c r="E15" s="68">
        <f>+C15-'[1]Statement of Cash Flow'!C15</f>
        <v>0</v>
      </c>
      <c r="F15" s="68">
        <f>+D15-'[1]Statement of Cash Flow'!D15</f>
        <v>0</v>
      </c>
      <c r="I15" s="71"/>
      <c r="J15" s="71"/>
    </row>
    <row r="16" spans="1:11">
      <c r="A16" s="105" t="s">
        <v>103</v>
      </c>
      <c r="B16" s="3">
        <v>23</v>
      </c>
      <c r="C16" s="176">
        <v>42394</v>
      </c>
      <c r="D16" s="177">
        <v>40739</v>
      </c>
      <c r="E16" s="68">
        <f>+C16-'[1]Statement of Cash Flow'!C16</f>
        <v>0</v>
      </c>
      <c r="F16" s="68">
        <f>+D16-'[1]Statement of Cash Flow'!D16</f>
        <v>0</v>
      </c>
      <c r="I16" s="71"/>
      <c r="J16" s="71"/>
    </row>
    <row r="17" spans="1:10">
      <c r="A17" s="105" t="s">
        <v>104</v>
      </c>
      <c r="B17" s="3">
        <v>24</v>
      </c>
      <c r="C17" s="176">
        <v>-8822</v>
      </c>
      <c r="D17" s="177">
        <v>14863</v>
      </c>
      <c r="E17" s="68">
        <f>+C17-'[1]Statement of Cash Flow'!C17</f>
        <v>0</v>
      </c>
      <c r="F17" s="68">
        <f>+D17-'[1]Statement of Cash Flow'!D17</f>
        <v>0</v>
      </c>
      <c r="I17" s="71"/>
      <c r="J17" s="71"/>
    </row>
    <row r="18" spans="1:10">
      <c r="A18" s="105" t="s">
        <v>105</v>
      </c>
      <c r="B18" s="3">
        <v>21</v>
      </c>
      <c r="C18" s="176">
        <v>-139378</v>
      </c>
      <c r="D18" s="177">
        <v>-92716</v>
      </c>
      <c r="E18" s="68">
        <f>+C18-'[1]Statement of Cash Flow'!C18</f>
        <v>0</v>
      </c>
      <c r="F18" s="68">
        <f>+D18-'[1]Statement of Cash Flow'!D18</f>
        <v>0</v>
      </c>
      <c r="I18" s="71"/>
      <c r="J18" s="71"/>
    </row>
    <row r="19" spans="1:10">
      <c r="A19" s="105" t="s">
        <v>106</v>
      </c>
      <c r="B19" s="3">
        <v>21</v>
      </c>
      <c r="C19" s="176">
        <v>177790</v>
      </c>
      <c r="D19" s="177">
        <v>118062</v>
      </c>
      <c r="E19" s="68">
        <f>+C19-'[1]Statement of Cash Flow'!C19</f>
        <v>0</v>
      </c>
      <c r="F19" s="68">
        <f>+D19-'[1]Statement of Cash Flow'!D19</f>
        <v>0</v>
      </c>
      <c r="I19" s="71"/>
      <c r="J19" s="71"/>
    </row>
    <row r="20" spans="1:10" ht="24">
      <c r="A20" s="105" t="s">
        <v>159</v>
      </c>
      <c r="B20" s="178">
        <v>29</v>
      </c>
      <c r="C20" s="110">
        <v>3395</v>
      </c>
      <c r="D20" s="179">
        <v>6263</v>
      </c>
      <c r="E20" s="68">
        <f>+C20-'[1]Statement of Cash Flow'!C20</f>
        <v>0</v>
      </c>
      <c r="F20" s="68">
        <f>+D20-'[1]Statement of Cash Flow'!D20</f>
        <v>0</v>
      </c>
    </row>
    <row r="21" spans="1:10" ht="24.75" customHeight="1">
      <c r="A21" s="180" t="s">
        <v>160</v>
      </c>
      <c r="B21" s="3"/>
      <c r="C21" s="181">
        <v>379690</v>
      </c>
      <c r="D21" s="179">
        <v>194898</v>
      </c>
      <c r="E21" s="68">
        <f>+C21-'[1]Statement of Cash Flow'!C21</f>
        <v>0</v>
      </c>
      <c r="F21" s="68">
        <f>+D21-'[1]Statement of Cash Flow'!D21</f>
        <v>0</v>
      </c>
      <c r="I21" s="71"/>
      <c r="J21" s="71"/>
    </row>
    <row r="22" spans="1:10">
      <c r="A22" s="182"/>
      <c r="B22" s="5"/>
      <c r="C22" s="183"/>
      <c r="D22" s="183"/>
      <c r="E22" s="68">
        <f>+C22-'[1]Statement of Cash Flow'!C22</f>
        <v>0</v>
      </c>
      <c r="F22" s="68">
        <f>+D22-'[1]Statement of Cash Flow'!D22</f>
        <v>0</v>
      </c>
    </row>
    <row r="23" spans="1:10" ht="14.25" customHeight="1">
      <c r="A23" s="184" t="s">
        <v>107</v>
      </c>
      <c r="B23" s="185"/>
      <c r="C23" s="186">
        <f>+SUM(C25:C30)</f>
        <v>-332578</v>
      </c>
      <c r="D23" s="168">
        <f>+SUM(D25:D30)</f>
        <v>-102135</v>
      </c>
      <c r="E23" s="68">
        <f>+C23-'[1]Statement of Cash Flow'!C23</f>
        <v>0</v>
      </c>
      <c r="F23" s="68">
        <f>+D23-'[1]Statement of Cash Flow'!D23</f>
        <v>0</v>
      </c>
      <c r="I23" s="71"/>
      <c r="J23" s="71"/>
    </row>
    <row r="24" spans="1:10">
      <c r="A24" s="105"/>
      <c r="B24" s="3"/>
      <c r="C24" s="159"/>
      <c r="D24" s="159"/>
      <c r="E24" s="68">
        <f>+C24-'[1]Statement of Cash Flow'!C24</f>
        <v>0</v>
      </c>
      <c r="F24" s="68">
        <f>+D24-'[1]Statement of Cash Flow'!D24</f>
        <v>0</v>
      </c>
    </row>
    <row r="25" spans="1:10">
      <c r="A25" s="105" t="s">
        <v>108</v>
      </c>
      <c r="B25" s="3"/>
      <c r="C25" s="176">
        <v>-1213698</v>
      </c>
      <c r="D25" s="177">
        <v>-374652</v>
      </c>
      <c r="E25" s="68">
        <f>+C25-'[1]Statement of Cash Flow'!C25</f>
        <v>0</v>
      </c>
      <c r="F25" s="68">
        <f>+D25-'[1]Statement of Cash Flow'!D25</f>
        <v>0</v>
      </c>
      <c r="I25" s="71"/>
      <c r="J25" s="71"/>
    </row>
    <row r="26" spans="1:10">
      <c r="A26" s="105" t="s">
        <v>109</v>
      </c>
      <c r="B26" s="3"/>
      <c r="C26" s="176">
        <v>-129440</v>
      </c>
      <c r="D26" s="177">
        <v>-77448</v>
      </c>
      <c r="E26" s="68">
        <f>+C26-'[1]Statement of Cash Flow'!C26</f>
        <v>0</v>
      </c>
      <c r="F26" s="68">
        <f>+D26-'[1]Statement of Cash Flow'!D26</f>
        <v>0</v>
      </c>
    </row>
    <row r="27" spans="1:10">
      <c r="A27" s="105" t="s">
        <v>110</v>
      </c>
      <c r="B27" s="3"/>
      <c r="C27" s="176">
        <v>-42968</v>
      </c>
      <c r="D27" s="177">
        <v>-23885</v>
      </c>
      <c r="E27" s="68">
        <f>+C27-'[1]Statement of Cash Flow'!C27</f>
        <v>0</v>
      </c>
      <c r="F27" s="68">
        <f>+D27-'[1]Statement of Cash Flow'!D27</f>
        <v>0</v>
      </c>
      <c r="I27" s="71"/>
      <c r="J27" s="71"/>
    </row>
    <row r="28" spans="1:10">
      <c r="A28" s="105" t="s">
        <v>111</v>
      </c>
      <c r="B28" s="3"/>
      <c r="C28" s="176">
        <v>1211171</v>
      </c>
      <c r="D28" s="177">
        <v>302813</v>
      </c>
      <c r="E28" s="68">
        <f>+C28-'[1]Statement of Cash Flow'!C28</f>
        <v>0</v>
      </c>
      <c r="F28" s="68">
        <f>+D28-'[1]Statement of Cash Flow'!D28</f>
        <v>0</v>
      </c>
      <c r="I28" s="71"/>
      <c r="J28" s="71"/>
    </row>
    <row r="29" spans="1:10">
      <c r="A29" s="105" t="s">
        <v>112</v>
      </c>
      <c r="B29" s="3"/>
      <c r="C29" s="176">
        <v>-195396</v>
      </c>
      <c r="D29" s="177">
        <v>16439</v>
      </c>
      <c r="E29" s="68">
        <f>+C29-'[1]Statement of Cash Flow'!C29</f>
        <v>0</v>
      </c>
      <c r="F29" s="68">
        <f>+D29-'[1]Statement of Cash Flow'!D29</f>
        <v>0</v>
      </c>
      <c r="I29" s="71"/>
      <c r="J29" s="71"/>
    </row>
    <row r="30" spans="1:10">
      <c r="A30" s="105" t="s">
        <v>113</v>
      </c>
      <c r="B30" s="3"/>
      <c r="C30" s="176">
        <v>37753</v>
      </c>
      <c r="D30" s="177">
        <v>54598</v>
      </c>
      <c r="E30" s="68">
        <f>+C30-'[1]Statement of Cash Flow'!C30</f>
        <v>0</v>
      </c>
      <c r="F30" s="68">
        <f>+D30-'[1]Statement of Cash Flow'!D30</f>
        <v>0</v>
      </c>
      <c r="I30" s="71"/>
      <c r="J30" s="71"/>
    </row>
    <row r="31" spans="1:10">
      <c r="A31" s="130"/>
      <c r="B31" s="5"/>
      <c r="C31" s="187"/>
      <c r="D31" s="183"/>
      <c r="E31" s="68">
        <f>+C31-'[1]Statement of Cash Flow'!C31</f>
        <v>0</v>
      </c>
      <c r="F31" s="68">
        <f>+D31-'[1]Statement of Cash Flow'!D31</f>
        <v>0</v>
      </c>
      <c r="I31" s="71"/>
      <c r="J31" s="71"/>
    </row>
    <row r="32" spans="1:10">
      <c r="A32" s="184" t="s">
        <v>114</v>
      </c>
      <c r="B32" s="185"/>
      <c r="C32" s="186">
        <f>+C6+C7+C23</f>
        <v>2333775</v>
      </c>
      <c r="D32" s="168">
        <f>+D6+D7+D23</f>
        <v>1783411</v>
      </c>
      <c r="E32" s="68">
        <f>+C32-'[1]Statement of Cash Flow'!C32</f>
        <v>0</v>
      </c>
      <c r="F32" s="68">
        <f>+D32-'[1]Statement of Cash Flow'!D32</f>
        <v>0</v>
      </c>
      <c r="I32" s="71"/>
      <c r="J32" s="71"/>
    </row>
    <row r="33" spans="1:10">
      <c r="A33" s="174"/>
      <c r="B33" s="6"/>
      <c r="C33" s="159"/>
      <c r="D33" s="159"/>
      <c r="E33" s="68">
        <f>+C33-'[1]Statement of Cash Flow'!C33</f>
        <v>0</v>
      </c>
      <c r="F33" s="68">
        <f>+D33-'[1]Statement of Cash Flow'!D33</f>
        <v>0</v>
      </c>
      <c r="I33" s="71"/>
      <c r="J33" s="71"/>
    </row>
    <row r="34" spans="1:10">
      <c r="A34" s="105" t="s">
        <v>3</v>
      </c>
      <c r="B34" s="3"/>
      <c r="C34" s="176">
        <v>-164923</v>
      </c>
      <c r="D34" s="177">
        <v>-118674</v>
      </c>
      <c r="E34" s="68">
        <f>+C34-'[1]Statement of Cash Flow'!C34</f>
        <v>0</v>
      </c>
      <c r="F34" s="68">
        <f>+D34-'[1]Statement of Cash Flow'!D34</f>
        <v>0</v>
      </c>
    </row>
    <row r="35" spans="1:10">
      <c r="A35" s="105" t="s">
        <v>4</v>
      </c>
      <c r="B35" s="3"/>
      <c r="C35" s="176">
        <v>127813</v>
      </c>
      <c r="D35" s="177">
        <v>93596</v>
      </c>
      <c r="E35" s="68">
        <f>+C35-'[1]Statement of Cash Flow'!C35</f>
        <v>0</v>
      </c>
      <c r="F35" s="68">
        <f>+D35-'[1]Statement of Cash Flow'!D35</f>
        <v>0</v>
      </c>
      <c r="I35" s="71"/>
      <c r="J35" s="71"/>
    </row>
    <row r="36" spans="1:10" ht="24">
      <c r="A36" s="105" t="s">
        <v>158</v>
      </c>
      <c r="B36" s="178">
        <v>15</v>
      </c>
      <c r="C36" s="110">
        <v>-10442</v>
      </c>
      <c r="D36" s="179">
        <v>-14522</v>
      </c>
      <c r="E36" s="68">
        <f>+C36-'[1]Statement of Cash Flow'!C36</f>
        <v>0</v>
      </c>
      <c r="F36" s="68">
        <f>+D36-'[1]Statement of Cash Flow'!D36</f>
        <v>0</v>
      </c>
      <c r="I36" s="71"/>
      <c r="J36" s="71"/>
    </row>
    <row r="37" spans="1:10">
      <c r="A37" s="105" t="s">
        <v>115</v>
      </c>
      <c r="B37" s="3"/>
      <c r="C37" s="176">
        <v>-116290</v>
      </c>
      <c r="D37" s="177">
        <v>-110259</v>
      </c>
      <c r="E37" s="68">
        <f>+C37-'[1]Statement of Cash Flow'!C37</f>
        <v>0</v>
      </c>
      <c r="F37" s="68">
        <f>+D37-'[1]Statement of Cash Flow'!D37</f>
        <v>0</v>
      </c>
    </row>
    <row r="38" spans="1:10">
      <c r="A38" s="105" t="s">
        <v>116</v>
      </c>
      <c r="B38" s="3"/>
      <c r="C38" s="176">
        <v>-11364</v>
      </c>
      <c r="D38" s="177">
        <v>-21147</v>
      </c>
      <c r="E38" s="68">
        <f>+C38-'[1]Statement of Cash Flow'!C38</f>
        <v>0</v>
      </c>
      <c r="F38" s="68">
        <f>+D38-'[1]Statement of Cash Flow'!D38</f>
        <v>0</v>
      </c>
      <c r="I38" s="71"/>
      <c r="J38" s="71"/>
    </row>
    <row r="39" spans="1:10">
      <c r="A39" s="182"/>
      <c r="B39" s="5"/>
      <c r="C39" s="183"/>
      <c r="D39" s="183"/>
      <c r="E39" s="68">
        <f>+C39-'[1]Statement of Cash Flow'!C39</f>
        <v>0</v>
      </c>
      <c r="F39" s="68">
        <f>+D39-'[1]Statement of Cash Flow'!D39</f>
        <v>0</v>
      </c>
      <c r="I39" s="71"/>
      <c r="J39" s="71"/>
    </row>
    <row r="40" spans="1:10">
      <c r="A40" s="184" t="s">
        <v>117</v>
      </c>
      <c r="B40" s="185"/>
      <c r="C40" s="186">
        <f>+SUM(C42:C46)</f>
        <v>-938317</v>
      </c>
      <c r="D40" s="168">
        <f>+SUM(D42:D46)</f>
        <v>-585715</v>
      </c>
      <c r="E40" s="68">
        <f>+C40-'[1]Statement of Cash Flow'!C40</f>
        <v>0</v>
      </c>
      <c r="F40" s="68">
        <f>+D40-'[1]Statement of Cash Flow'!D40</f>
        <v>0</v>
      </c>
      <c r="I40" s="71"/>
      <c r="J40" s="71"/>
    </row>
    <row r="41" spans="1:10">
      <c r="A41" s="105"/>
      <c r="B41" s="3"/>
      <c r="C41" s="159"/>
      <c r="D41" s="159"/>
      <c r="E41" s="68">
        <f>+C41-'[1]Statement of Cash Flow'!C41</f>
        <v>0</v>
      </c>
      <c r="F41" s="68">
        <f>+D41-'[1]Statement of Cash Flow'!D41</f>
        <v>0</v>
      </c>
    </row>
    <row r="42" spans="1:10">
      <c r="A42" s="105" t="s">
        <v>118</v>
      </c>
      <c r="B42" s="3"/>
      <c r="C42" s="176">
        <v>571</v>
      </c>
      <c r="D42" s="177">
        <v>10425</v>
      </c>
      <c r="E42" s="68">
        <f>+C42-'[1]Statement of Cash Flow'!C42</f>
        <v>0</v>
      </c>
      <c r="F42" s="68">
        <f>+D42-'[1]Statement of Cash Flow'!D42</f>
        <v>0</v>
      </c>
      <c r="I42" s="71"/>
      <c r="J42" s="71"/>
    </row>
    <row r="43" spans="1:10">
      <c r="A43" s="105" t="s">
        <v>119</v>
      </c>
      <c r="B43" s="3"/>
      <c r="C43" s="176">
        <v>-590897</v>
      </c>
      <c r="D43" s="177">
        <v>-419075</v>
      </c>
      <c r="E43" s="68">
        <f>+C43-'[1]Statement of Cash Flow'!C43</f>
        <v>0</v>
      </c>
      <c r="F43" s="68">
        <f>+D43-'[1]Statement of Cash Flow'!D43</f>
        <v>0</v>
      </c>
    </row>
    <row r="44" spans="1:10">
      <c r="A44" s="105" t="s">
        <v>120</v>
      </c>
      <c r="B44" s="3"/>
      <c r="C44" s="176">
        <v>-215383</v>
      </c>
      <c r="D44" s="177">
        <v>-90710</v>
      </c>
      <c r="E44" s="68">
        <f>+C44-'[1]Statement of Cash Flow'!C44</f>
        <v>0</v>
      </c>
      <c r="F44" s="68">
        <f>+D44-'[1]Statement of Cash Flow'!D44</f>
        <v>0</v>
      </c>
    </row>
    <row r="45" spans="1:10">
      <c r="A45" s="105" t="s">
        <v>121</v>
      </c>
      <c r="B45" s="3"/>
      <c r="C45" s="176">
        <v>-132959</v>
      </c>
      <c r="D45" s="177">
        <v>-86777</v>
      </c>
      <c r="E45" s="68">
        <f>+C45-'[1]Statement of Cash Flow'!C45</f>
        <v>0</v>
      </c>
      <c r="F45" s="68">
        <f>+D45-'[1]Statement of Cash Flow'!D45</f>
        <v>0</v>
      </c>
      <c r="I45" s="71"/>
      <c r="J45" s="71"/>
    </row>
    <row r="46" spans="1:10">
      <c r="A46" s="105" t="s">
        <v>69</v>
      </c>
      <c r="B46" s="3"/>
      <c r="C46" s="176">
        <v>351</v>
      </c>
      <c r="D46" s="177">
        <v>422</v>
      </c>
      <c r="E46" s="68">
        <f>+C46-'[1]Statement of Cash Flow'!C46</f>
        <v>0</v>
      </c>
      <c r="F46" s="68">
        <f>+D46-'[1]Statement of Cash Flow'!D46</f>
        <v>0</v>
      </c>
      <c r="G46" s="27"/>
      <c r="I46" s="71"/>
      <c r="J46" s="71"/>
    </row>
    <row r="47" spans="1:10">
      <c r="A47" s="188"/>
      <c r="B47" s="4"/>
      <c r="C47" s="187"/>
      <c r="D47" s="183"/>
      <c r="E47" s="68">
        <f>+C47-'[1]Statement of Cash Flow'!C47</f>
        <v>0</v>
      </c>
      <c r="F47" s="68">
        <f>+D47-'[1]Statement of Cash Flow'!D47</f>
        <v>0</v>
      </c>
      <c r="G47" s="12"/>
      <c r="H47" s="56"/>
      <c r="I47" s="73"/>
      <c r="J47" s="73"/>
    </row>
    <row r="48" spans="1:10" s="27" customFormat="1">
      <c r="A48" s="184" t="s">
        <v>136</v>
      </c>
      <c r="B48" s="185"/>
      <c r="C48" s="186">
        <f>+SUM(C50:C54)</f>
        <v>-605875</v>
      </c>
      <c r="D48" s="168">
        <f>+SUM(D50:D54)</f>
        <v>-818294</v>
      </c>
      <c r="E48" s="68">
        <f>+C48-'[1]Statement of Cash Flow'!C48</f>
        <v>0</v>
      </c>
      <c r="F48" s="68">
        <f>+D48-'[1]Statement of Cash Flow'!D48</f>
        <v>0</v>
      </c>
      <c r="G48" s="12"/>
      <c r="H48" s="56"/>
      <c r="I48" s="72"/>
      <c r="J48" s="72"/>
    </row>
    <row r="49" spans="1:10" s="12" customFormat="1">
      <c r="A49" s="189"/>
      <c r="B49" s="150"/>
      <c r="C49" s="160"/>
      <c r="D49" s="160"/>
      <c r="E49" s="68">
        <f>+C49-'[1]Statement of Cash Flow'!C49</f>
        <v>0</v>
      </c>
      <c r="F49" s="68">
        <f>+D49-'[1]Statement of Cash Flow'!D49</f>
        <v>0</v>
      </c>
      <c r="H49" s="56"/>
      <c r="I49" s="72"/>
      <c r="J49" s="72"/>
    </row>
    <row r="50" spans="1:10" s="12" customFormat="1">
      <c r="A50" s="105" t="s">
        <v>122</v>
      </c>
      <c r="B50" s="149"/>
      <c r="C50" s="176">
        <v>2304890</v>
      </c>
      <c r="D50" s="177">
        <v>1780922</v>
      </c>
      <c r="E50" s="68">
        <f>+C50-'[1]Statement of Cash Flow'!C50</f>
        <v>0</v>
      </c>
      <c r="F50" s="68">
        <f>+D50-'[1]Statement of Cash Flow'!D50</f>
        <v>0</v>
      </c>
      <c r="H50" s="56"/>
      <c r="I50" s="73"/>
      <c r="J50" s="73"/>
    </row>
    <row r="51" spans="1:10" s="12" customFormat="1">
      <c r="A51" s="105" t="s">
        <v>123</v>
      </c>
      <c r="B51" s="150"/>
      <c r="C51" s="176">
        <v>-2141327</v>
      </c>
      <c r="D51" s="177">
        <v>-1911685</v>
      </c>
      <c r="E51" s="68">
        <f>+C51-'[1]Statement of Cash Flow'!C51</f>
        <v>0</v>
      </c>
      <c r="F51" s="68">
        <f>+D51-'[1]Statement of Cash Flow'!D51</f>
        <v>0</v>
      </c>
      <c r="H51" s="56"/>
      <c r="I51" s="72"/>
      <c r="J51" s="72"/>
    </row>
    <row r="52" spans="1:10" s="12" customFormat="1">
      <c r="A52" s="105" t="s">
        <v>75</v>
      </c>
      <c r="B52" s="150">
        <v>17</v>
      </c>
      <c r="C52" s="176">
        <v>-789548</v>
      </c>
      <c r="D52" s="177">
        <v>-663220</v>
      </c>
      <c r="E52" s="68">
        <f>+C52-'[1]Statement of Cash Flow'!C52</f>
        <v>0</v>
      </c>
      <c r="F52" s="68">
        <f>+D52-'[1]Statement of Cash Flow'!D52</f>
        <v>0</v>
      </c>
      <c r="H52" s="56"/>
      <c r="I52" s="73"/>
      <c r="J52" s="73"/>
    </row>
    <row r="53" spans="1:10" s="12" customFormat="1">
      <c r="A53" s="105" t="s">
        <v>3</v>
      </c>
      <c r="B53" s="150"/>
      <c r="C53" s="176">
        <v>-52251</v>
      </c>
      <c r="D53" s="177">
        <v>-46622</v>
      </c>
      <c r="E53" s="68">
        <f>+C53-'[1]Statement of Cash Flow'!C53</f>
        <v>0</v>
      </c>
      <c r="F53" s="68">
        <f>+D53-'[1]Statement of Cash Flow'!D53</f>
        <v>0</v>
      </c>
      <c r="H53" s="56"/>
      <c r="I53" s="73"/>
      <c r="J53" s="73"/>
    </row>
    <row r="54" spans="1:10" s="12" customFormat="1">
      <c r="A54" s="105" t="s">
        <v>4</v>
      </c>
      <c r="B54" s="150"/>
      <c r="C54" s="176">
        <v>72361</v>
      </c>
      <c r="D54" s="177">
        <v>22311</v>
      </c>
      <c r="E54" s="68">
        <f>+C54-'[1]Statement of Cash Flow'!C54</f>
        <v>0</v>
      </c>
      <c r="F54" s="68">
        <f>+D54-'[1]Statement of Cash Flow'!D54</f>
        <v>0</v>
      </c>
      <c r="G54" s="27"/>
      <c r="H54" s="7"/>
      <c r="I54" s="71"/>
      <c r="J54" s="71"/>
    </row>
    <row r="55" spans="1:10" s="12" customFormat="1">
      <c r="A55" s="189"/>
      <c r="B55" s="150"/>
      <c r="C55" s="160"/>
      <c r="D55" s="160"/>
      <c r="E55" s="68">
        <f>+C55-'[1]Statement of Cash Flow'!C55</f>
        <v>0</v>
      </c>
      <c r="F55" s="68">
        <f>+D55-'[1]Statement of Cash Flow'!D55</f>
        <v>0</v>
      </c>
      <c r="G55" s="10"/>
      <c r="H55" s="7"/>
      <c r="I55" s="71"/>
      <c r="J55" s="71"/>
    </row>
    <row r="56" spans="1:10" s="27" customFormat="1">
      <c r="A56" s="184" t="s">
        <v>124</v>
      </c>
      <c r="B56" s="185"/>
      <c r="C56" s="186">
        <f>+C5+C40+C48</f>
        <v>614377</v>
      </c>
      <c r="D56" s="168">
        <f>+D5+D40+D48</f>
        <v>208396</v>
      </c>
      <c r="E56" s="68">
        <f>+C56-'[1]Statement of Cash Flow'!C56</f>
        <v>0</v>
      </c>
      <c r="F56" s="68">
        <f>+D56-'[1]Statement of Cash Flow'!D56</f>
        <v>0</v>
      </c>
      <c r="G56" s="12"/>
      <c r="H56" s="56"/>
      <c r="I56" s="73"/>
      <c r="J56" s="73"/>
    </row>
    <row r="57" spans="1:10">
      <c r="A57" s="189"/>
      <c r="B57" s="150"/>
      <c r="C57" s="159"/>
      <c r="D57" s="159"/>
      <c r="E57" s="68">
        <f>+C57-'[1]Statement of Cash Flow'!C57</f>
        <v>0</v>
      </c>
      <c r="F57" s="68">
        <f>+D57-'[1]Statement of Cash Flow'!D57</f>
        <v>0</v>
      </c>
      <c r="G57" s="12"/>
      <c r="H57" s="56"/>
      <c r="I57" s="72"/>
      <c r="J57" s="72"/>
    </row>
    <row r="58" spans="1:10" s="12" customFormat="1">
      <c r="A58" s="184" t="s">
        <v>125</v>
      </c>
      <c r="B58" s="185"/>
      <c r="C58" s="186">
        <v>1188540</v>
      </c>
      <c r="D58" s="168">
        <v>980144</v>
      </c>
      <c r="E58" s="68">
        <f>+C58-'[1]Statement of Cash Flow'!C58</f>
        <v>0</v>
      </c>
      <c r="F58" s="68">
        <f>+D58-'[1]Statement of Cash Flow'!D58</f>
        <v>0</v>
      </c>
      <c r="H58" s="56"/>
      <c r="I58" s="73"/>
      <c r="J58" s="73"/>
    </row>
    <row r="59" spans="1:10" s="12" customFormat="1">
      <c r="A59" s="189"/>
      <c r="B59" s="150"/>
      <c r="C59" s="160"/>
      <c r="D59" s="160"/>
      <c r="E59" s="68">
        <f>+C59-'[1]Statement of Cash Flow'!C59</f>
        <v>0</v>
      </c>
      <c r="F59" s="68">
        <f>+D59-'[1]Statement of Cash Flow'!D59</f>
        <v>0</v>
      </c>
      <c r="H59" s="56"/>
      <c r="I59" s="72"/>
      <c r="J59" s="72"/>
    </row>
    <row r="60" spans="1:10" s="12" customFormat="1">
      <c r="A60" s="184" t="s">
        <v>126</v>
      </c>
      <c r="B60" s="185">
        <v>4</v>
      </c>
      <c r="C60" s="186">
        <f>+C56+C58</f>
        <v>1802917</v>
      </c>
      <c r="D60" s="168">
        <f>+D56+D58</f>
        <v>1188540</v>
      </c>
      <c r="E60" s="68">
        <f>+C60-'[1]Statement of Cash Flow'!C60</f>
        <v>0</v>
      </c>
      <c r="F60" s="68">
        <f>+D60-'[1]Statement of Cash Flow'!D60</f>
        <v>0</v>
      </c>
      <c r="G60" s="10"/>
      <c r="H60" s="7"/>
      <c r="I60" s="71"/>
      <c r="J60" s="71"/>
    </row>
    <row r="61" spans="1:10" s="12" customFormat="1">
      <c r="A61" s="28"/>
      <c r="B61" s="29"/>
      <c r="C61" s="30"/>
      <c r="D61" s="31"/>
      <c r="E61" s="74"/>
      <c r="G61" s="10"/>
      <c r="H61" s="7"/>
      <c r="I61" s="32"/>
      <c r="J61" s="32"/>
    </row>
    <row r="62" spans="1:10">
      <c r="I62" s="71"/>
      <c r="J62" s="71"/>
    </row>
  </sheetData>
  <mergeCells count="1">
    <mergeCell ref="A1:D1"/>
  </mergeCells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9</vt:i4>
      </vt:variant>
    </vt:vector>
  </HeadingPairs>
  <TitlesOfParts>
    <vt:vector size="15" baseType="lpstr">
      <vt:lpstr>Varlıklar</vt:lpstr>
      <vt:lpstr>Kaynaklar</vt:lpstr>
      <vt:lpstr>Gelir Tablosu</vt:lpstr>
      <vt:lpstr>Kapsamlı Gelir Tablosu</vt:lpstr>
      <vt:lpstr>Özkaynak Değişim Tablosu</vt:lpstr>
      <vt:lpstr>Nakit Akım Tablosu</vt:lpstr>
      <vt:lpstr>'Nakit Akım Tablosu'!OLE_LINK154</vt:lpstr>
      <vt:lpstr>'Nakit Akım Tablosu'!OLE_LINK3</vt:lpstr>
      <vt:lpstr>Kaynaklar!OLE_LINK41</vt:lpstr>
      <vt:lpstr>'Gelir Tablosu'!Print_Area</vt:lpstr>
      <vt:lpstr>'Kapsamlı Gelir Tablosu'!Print_Area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Emin</cp:lastModifiedBy>
  <cp:lastPrinted>2018-02-12T14:13:30Z</cp:lastPrinted>
  <dcterms:created xsi:type="dcterms:W3CDTF">2005-07-26T06:55:04Z</dcterms:created>
  <dcterms:modified xsi:type="dcterms:W3CDTF">2018-02-12T14:18:43Z</dcterms:modified>
</cp:coreProperties>
</file>